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dedina\Documents\Emise\IIR\IIR\2026\"/>
    </mc:Choice>
  </mc:AlternateContent>
  <xr:revisionPtr revIDLastSave="0" documentId="13_ncr:1_{B1422DC4-7ACB-4150-B002-868C4030CB3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activity data " sheetId="3" r:id="rId1"/>
    <sheet name="usage of active substanc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8" i="2" l="1"/>
  <c r="AD43" i="2"/>
  <c r="AD42" i="2"/>
  <c r="AD52" i="2" s="1"/>
  <c r="AD17" i="2"/>
  <c r="AB52" i="2"/>
  <c r="AC52" i="2"/>
  <c r="AB48" i="2"/>
  <c r="AC48" i="2"/>
  <c r="AB42" i="2"/>
  <c r="AC42" i="2"/>
  <c r="AB43" i="2"/>
  <c r="AC43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C17" i="2"/>
  <c r="AA42" i="2"/>
  <c r="AA43" i="2"/>
  <c r="AA48" i="2"/>
  <c r="AA52" i="2"/>
  <c r="Z42" i="2"/>
  <c r="Z52" i="2" s="1"/>
  <c r="Z43" i="2"/>
  <c r="Z48" i="2"/>
  <c r="B52" i="2" l="1"/>
  <c r="W42" i="2"/>
  <c r="X42" i="2"/>
  <c r="Y42" i="2"/>
  <c r="W43" i="2"/>
  <c r="X43" i="2"/>
  <c r="Y43" i="2"/>
  <c r="W48" i="2"/>
  <c r="X48" i="2"/>
  <c r="Y48" i="2"/>
  <c r="V42" i="2"/>
  <c r="V43" i="2"/>
  <c r="V48" i="2"/>
  <c r="Q42" i="2"/>
  <c r="R42" i="2"/>
  <c r="S42" i="2"/>
  <c r="T42" i="2"/>
  <c r="U42" i="2"/>
  <c r="Q43" i="2"/>
  <c r="R43" i="2"/>
  <c r="S43" i="2"/>
  <c r="T43" i="2"/>
  <c r="U43" i="2"/>
  <c r="Q48" i="2"/>
  <c r="R48" i="2"/>
  <c r="S48" i="2"/>
  <c r="T48" i="2"/>
  <c r="U48" i="2"/>
  <c r="P42" i="2"/>
  <c r="P43" i="2"/>
  <c r="P48" i="2"/>
  <c r="L41" i="2"/>
  <c r="L42" i="2"/>
  <c r="M42" i="2"/>
  <c r="N42" i="2"/>
  <c r="O42" i="2"/>
  <c r="L43" i="2"/>
  <c r="M43" i="2"/>
  <c r="N43" i="2"/>
  <c r="O43" i="2"/>
  <c r="L44" i="2"/>
  <c r="M44" i="2"/>
  <c r="N44" i="2"/>
  <c r="O44" i="2"/>
  <c r="L45" i="2"/>
  <c r="M45" i="2"/>
  <c r="N45" i="2"/>
  <c r="O45" i="2"/>
  <c r="L46" i="2"/>
  <c r="M46" i="2"/>
  <c r="N46" i="2"/>
  <c r="O46" i="2"/>
  <c r="L48" i="2"/>
  <c r="M48" i="2"/>
  <c r="N48" i="2"/>
  <c r="O48" i="2"/>
  <c r="K42" i="2"/>
  <c r="K43" i="2"/>
  <c r="K44" i="2"/>
  <c r="K45" i="2"/>
  <c r="K46" i="2"/>
  <c r="K48" i="2"/>
  <c r="K41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G51" i="2"/>
  <c r="H51" i="2"/>
  <c r="I51" i="2"/>
  <c r="J51" i="2"/>
  <c r="F42" i="2"/>
  <c r="F43" i="2"/>
  <c r="F44" i="2"/>
  <c r="F45" i="2"/>
  <c r="F46" i="2"/>
  <c r="F47" i="2"/>
  <c r="F48" i="2"/>
  <c r="F49" i="2"/>
  <c r="F50" i="2"/>
  <c r="F51" i="2"/>
  <c r="F41" i="2"/>
  <c r="C41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C43" i="2"/>
  <c r="C44" i="2"/>
  <c r="C45" i="2"/>
  <c r="C46" i="2"/>
  <c r="C47" i="2"/>
  <c r="C48" i="2"/>
  <c r="C49" i="2"/>
  <c r="C50" i="2"/>
  <c r="C51" i="2"/>
  <c r="C42" i="2"/>
  <c r="L52" i="2" l="1"/>
  <c r="S52" i="2"/>
  <c r="U52" i="2"/>
  <c r="Y52" i="2"/>
  <c r="J52" i="2"/>
  <c r="X52" i="2"/>
  <c r="W52" i="2"/>
  <c r="F52" i="2"/>
  <c r="I52" i="2"/>
  <c r="M52" i="2"/>
  <c r="Q52" i="2"/>
  <c r="D52" i="2"/>
  <c r="G52" i="2"/>
  <c r="K52" i="2"/>
  <c r="P52" i="2"/>
  <c r="O52" i="2"/>
  <c r="N52" i="2"/>
  <c r="V52" i="2"/>
  <c r="C52" i="2"/>
  <c r="E52" i="2"/>
  <c r="H52" i="2"/>
  <c r="R52" i="2"/>
  <c r="T52" i="2"/>
</calcChain>
</file>

<file path=xl/sharedStrings.xml><?xml version="1.0" encoding="utf-8"?>
<sst xmlns="http://schemas.openxmlformats.org/spreadsheetml/2006/main" count="90" uniqueCount="23">
  <si>
    <t>Table 4: Proposed maximum HCB-concentration (impurity factor) in active substances used in Europe from 1990 onwards taken into account the implemented EU regulation</t>
  </si>
  <si>
    <t>Active Substances</t>
  </si>
  <si>
    <t>mg/kg</t>
  </si>
  <si>
    <t>not used</t>
  </si>
  <si>
    <t>Clopyralid</t>
  </si>
  <si>
    <t>Altrazine</t>
  </si>
  <si>
    <t>DCPA, Dacthal, Chlorthaldimethyl</t>
  </si>
  <si>
    <t>Endosulfan</t>
  </si>
  <si>
    <t>Lindane</t>
  </si>
  <si>
    <t>Propazine</t>
  </si>
  <si>
    <t>Simazine</t>
  </si>
  <si>
    <t>Pentachlorphenol (PCP)</t>
  </si>
  <si>
    <t>Chlorothalonil</t>
  </si>
  <si>
    <t xml:space="preserve">Pentachloronitrobenzene (PCNB), Quintozene </t>
  </si>
  <si>
    <t>Picloram</t>
  </si>
  <si>
    <t>Active substance</t>
  </si>
  <si>
    <t>List of active substances under control of the Czech Central Institute of Supervising and Testing in Agriculture</t>
  </si>
  <si>
    <t>Total (kg)</t>
  </si>
  <si>
    <t>n.a.</t>
  </si>
  <si>
    <t>Activity data (kg of active substancies)</t>
  </si>
  <si>
    <t>Production of HCB emissions within 1999 - 2023 (kg)</t>
  </si>
  <si>
    <t>https://mze.gov.cz/public/portal/ukzuz/pripravky-na-or/ucinne-latky-v-por-statistika-spotreba/spotreba-pripravku-na-or/spotreba-v-jednotlivych-letech/spotreba-roky-neviditelny/2023-cz-spotreba-pripravku-celek/1%20Spot%c5%99eba%20p%c5%99%c3%adpravk%c5%af%20v%20roce%202023_.pdf</t>
  </si>
  <si>
    <t>Usage of selected active substances 1999 - 2024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</si>
</sst>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wrapText="1"/>
    </xf>
    <xf numFmtId="164" fontId="0" fillId="0" borderId="5" xfId="1" applyNumberFormat="1" applyFont="1" applyBorder="1"/>
    <xf numFmtId="164" fontId="0" fillId="0" borderId="8" xfId="1" applyNumberFormat="1" applyFont="1" applyBorder="1"/>
    <xf numFmtId="0" fontId="2" fillId="0" borderId="0" xfId="0" applyFont="1"/>
    <xf numFmtId="0" fontId="4" fillId="0" borderId="0" xfId="2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0" fillId="0" borderId="5" xfId="1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165" fontId="0" fillId="0" borderId="11" xfId="1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5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wrapText="1"/>
    </xf>
    <xf numFmtId="165" fontId="0" fillId="0" borderId="6" xfId="1" applyNumberFormat="1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8" xfId="0" applyBorder="1"/>
    <xf numFmtId="0" fontId="0" fillId="0" borderId="9" xfId="0" applyBorder="1"/>
    <xf numFmtId="0" fontId="2" fillId="2" borderId="0" xfId="0" applyFont="1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0" fontId="0" fillId="0" borderId="11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164" fontId="0" fillId="0" borderId="17" xfId="1" applyNumberFormat="1" applyFont="1" applyFill="1" applyBorder="1"/>
    <xf numFmtId="0" fontId="0" fillId="0" borderId="18" xfId="0" applyBorder="1"/>
    <xf numFmtId="165" fontId="0" fillId="0" borderId="17" xfId="1" applyNumberFormat="1" applyFont="1" applyBorder="1" applyAlignment="1">
      <alignment wrapText="1"/>
    </xf>
    <xf numFmtId="0" fontId="0" fillId="0" borderId="19" xfId="0" applyBorder="1"/>
    <xf numFmtId="165" fontId="0" fillId="0" borderId="20" xfId="0" applyNumberFormat="1" applyBorder="1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472966</xdr:colOff>
      <xdr:row>3</xdr:row>
      <xdr:rowOff>157655</xdr:rowOff>
    </xdr:from>
    <xdr:to>
      <xdr:col>20</xdr:col>
      <xdr:colOff>394137</xdr:colOff>
      <xdr:row>45</xdr:row>
      <xdr:rowOff>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761B47F-5F69-42B3-086B-E37C0971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747" t="14110" r="7181" b="12003"/>
        <a:stretch/>
      </xdr:blipFill>
      <xdr:spPr>
        <a:xfrm>
          <a:off x="472966" y="709448"/>
          <a:ext cx="12008068" cy="7567449"/>
        </a:xfrm>
        <a:prstGeom prst="rect">
          <a:avLst/>
        </a:prstGeom>
      </xdr:spPr>
    </xdr:pic>
    <xdr:clientData/>
  </xdr:twoCellAnchor>
  <xdr:twoCellAnchor editAs="oneCell">
    <xdr:from>
      <xdr:col>0</xdr:col>
      <xdr:colOff>430696</xdr:colOff>
      <xdr:row>43</xdr:row>
      <xdr:rowOff>165651</xdr:rowOff>
    </xdr:from>
    <xdr:to>
      <xdr:col>20</xdr:col>
      <xdr:colOff>132521</xdr:colOff>
      <xdr:row>84</xdr:row>
      <xdr:rowOff>132522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459D35-02F7-7E64-9674-8CE91F360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2" t="14380" r="8558" b="12221"/>
        <a:stretch/>
      </xdr:blipFill>
      <xdr:spPr>
        <a:xfrm>
          <a:off x="430696" y="8713303"/>
          <a:ext cx="11628782" cy="811695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84</xdr:row>
      <xdr:rowOff>99391</xdr:rowOff>
    </xdr:from>
    <xdr:to>
      <xdr:col>20</xdr:col>
      <xdr:colOff>66262</xdr:colOff>
      <xdr:row>125</xdr:row>
      <xdr:rowOff>165652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7E6FAE26-AC62-231C-9579-F120F458C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787" t="14080" r="8927" b="11622"/>
        <a:stretch/>
      </xdr:blipFill>
      <xdr:spPr>
        <a:xfrm>
          <a:off x="463827" y="16797130"/>
          <a:ext cx="11529392" cy="821634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125</xdr:row>
      <xdr:rowOff>165654</xdr:rowOff>
    </xdr:from>
    <xdr:to>
      <xdr:col>20</xdr:col>
      <xdr:colOff>165652</xdr:colOff>
      <xdr:row>166</xdr:row>
      <xdr:rowOff>132523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DA80075-CB6E-1C93-44E8-4C7728433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602" t="14979" r="8558" b="11622"/>
        <a:stretch/>
      </xdr:blipFill>
      <xdr:spPr>
        <a:xfrm>
          <a:off x="463827" y="25013480"/>
          <a:ext cx="11628782" cy="8116956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496956</xdr:colOff>
      <xdr:row>166</xdr:row>
      <xdr:rowOff>66261</xdr:rowOff>
    </xdr:from>
    <xdr:to>
      <xdr:col>20</xdr:col>
      <xdr:colOff>132521</xdr:colOff>
      <xdr:row>208</xdr:row>
      <xdr:rowOff>-1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EAB758FF-370F-047D-A705-0C1B6DBD5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786" t="14381" r="8742" b="10723"/>
        <a:stretch/>
      </xdr:blipFill>
      <xdr:spPr>
        <a:xfrm>
          <a:off x="496956" y="33064174"/>
          <a:ext cx="11562522" cy="8282608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496957</xdr:colOff>
      <xdr:row>208</xdr:row>
      <xdr:rowOff>0</xdr:rowOff>
    </xdr:from>
    <xdr:to>
      <xdr:col>20</xdr:col>
      <xdr:colOff>165652</xdr:colOff>
      <xdr:row>249</xdr:row>
      <xdr:rowOff>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42BA479-E708-36F6-CB2F-72EB0BFEB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6601" t="16477" r="8742" b="9825"/>
        <a:stretch/>
      </xdr:blipFill>
      <xdr:spPr>
        <a:xfrm>
          <a:off x="496957" y="41346783"/>
          <a:ext cx="11595652" cy="8150087"/>
        </a:xfrm>
        <a:prstGeom prst="rect">
          <a:avLst/>
        </a:prstGeom>
      </xdr:spPr>
    </xdr:pic>
    <xdr:clientData/>
  </xdr:twoCellAnchor>
  <xdr:twoCellAnchor editAs="oneCell">
    <xdr:from>
      <xdr:col>0</xdr:col>
      <xdr:colOff>563218</xdr:colOff>
      <xdr:row>248</xdr:row>
      <xdr:rowOff>165651</xdr:rowOff>
    </xdr:from>
    <xdr:to>
      <xdr:col>20</xdr:col>
      <xdr:colOff>198783</xdr:colOff>
      <xdr:row>266</xdr:row>
      <xdr:rowOff>99391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C9E5946-48E0-3E19-11B9-A0027D935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86" t="28161" r="8742" b="40083"/>
        <a:stretch/>
      </xdr:blipFill>
      <xdr:spPr>
        <a:xfrm>
          <a:off x="563218" y="49463738"/>
          <a:ext cx="11562522" cy="3511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9" zoomScaleNormal="99" workbookViewId="0">
      <selection activeCell="P291" sqref="P291"/>
    </sheetView>
  </sheetViews>
  <sheetFormatPr defaultRowHeight="15" x14ac:dyDescent="0.25"/>
  <sheetData>
    <row r="1" spans="1:1" x14ac:dyDescent="0.25">
      <c r="A1" t="s">
        <v>16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53"/>
  <sheetViews>
    <sheetView tabSelected="1" zoomScale="76" zoomScaleNormal="76" workbookViewId="0">
      <selection activeCell="A3" sqref="A3"/>
    </sheetView>
  </sheetViews>
  <sheetFormatPr defaultRowHeight="15" x14ac:dyDescent="0.25"/>
  <cols>
    <col min="1" max="1" width="33.85546875" customWidth="1"/>
    <col min="2" max="2" width="9.7109375" customWidth="1"/>
    <col min="3" max="3" width="9.85546875" customWidth="1"/>
    <col min="4" max="9" width="8.28515625" bestFit="1" customWidth="1"/>
    <col min="10" max="10" width="9.140625" customWidth="1"/>
    <col min="11" max="11" width="7.7109375" bestFit="1" customWidth="1"/>
    <col min="12" max="12" width="9.28515625" bestFit="1" customWidth="1"/>
    <col min="13" max="13" width="10" bestFit="1" customWidth="1"/>
    <col min="14" max="14" width="9.28515625" bestFit="1" customWidth="1"/>
    <col min="15" max="15" width="11.28515625" bestFit="1" customWidth="1"/>
    <col min="16" max="20" width="9.28515625" bestFit="1" customWidth="1"/>
    <col min="21" max="21" width="9.28515625" customWidth="1"/>
    <col min="22" max="24" width="9.28515625" bestFit="1" customWidth="1"/>
    <col min="26" max="27" width="10.28515625" bestFit="1" customWidth="1"/>
    <col min="28" max="29" width="9.5703125" bestFit="1" customWidth="1"/>
  </cols>
  <sheetData>
    <row r="2" spans="1:30" x14ac:dyDescent="0.25">
      <c r="A2" s="10" t="s">
        <v>22</v>
      </c>
    </row>
    <row r="3" spans="1:30" ht="15.75" thickBot="1" x14ac:dyDescent="0.3"/>
    <row r="4" spans="1:30" s="10" customFormat="1" ht="15.75" thickTop="1" x14ac:dyDescent="0.25">
      <c r="A4" s="12" t="s">
        <v>15</v>
      </c>
      <c r="B4" s="15">
        <v>1996</v>
      </c>
      <c r="C4" s="15">
        <v>1997</v>
      </c>
      <c r="D4" s="15">
        <v>1998</v>
      </c>
      <c r="E4" s="15">
        <v>1999</v>
      </c>
      <c r="F4" s="15">
        <v>2000</v>
      </c>
      <c r="G4" s="15">
        <v>2001</v>
      </c>
      <c r="H4" s="15">
        <v>2002</v>
      </c>
      <c r="I4" s="15">
        <v>2003</v>
      </c>
      <c r="J4" s="15">
        <v>2004</v>
      </c>
      <c r="K4" s="15">
        <v>2005</v>
      </c>
      <c r="L4" s="15">
        <v>2006</v>
      </c>
      <c r="M4" s="15">
        <v>2007</v>
      </c>
      <c r="N4" s="15">
        <v>2008</v>
      </c>
      <c r="O4" s="15">
        <v>2009</v>
      </c>
      <c r="P4" s="15">
        <v>2010</v>
      </c>
      <c r="Q4" s="15">
        <v>2011</v>
      </c>
      <c r="R4" s="15">
        <v>2012</v>
      </c>
      <c r="S4" s="15">
        <v>2013</v>
      </c>
      <c r="T4" s="15">
        <v>2014</v>
      </c>
      <c r="U4" s="15">
        <v>2015</v>
      </c>
      <c r="V4" s="15">
        <v>2016</v>
      </c>
      <c r="W4" s="15">
        <v>2017</v>
      </c>
      <c r="X4" s="15">
        <v>2018</v>
      </c>
      <c r="Y4" s="15">
        <v>2019</v>
      </c>
      <c r="Z4" s="15">
        <v>2020</v>
      </c>
      <c r="AA4" s="15">
        <v>2021</v>
      </c>
      <c r="AB4" s="15">
        <v>2022</v>
      </c>
      <c r="AC4" s="42">
        <v>2023</v>
      </c>
      <c r="AD4" s="16">
        <v>2024</v>
      </c>
    </row>
    <row r="5" spans="1:30" x14ac:dyDescent="0.25">
      <c r="A5" s="13" t="s">
        <v>5</v>
      </c>
      <c r="B5" s="28" t="s">
        <v>18</v>
      </c>
      <c r="C5" s="7">
        <v>151987</v>
      </c>
      <c r="D5" s="7"/>
      <c r="E5" s="7">
        <v>150248</v>
      </c>
      <c r="F5" s="7">
        <v>136848</v>
      </c>
      <c r="G5" s="7">
        <v>131321</v>
      </c>
      <c r="H5" s="7">
        <v>144919</v>
      </c>
      <c r="I5" s="7">
        <v>148414</v>
      </c>
      <c r="J5" s="7">
        <v>114256.9</v>
      </c>
      <c r="K5" s="5">
        <v>20367</v>
      </c>
      <c r="L5" s="5">
        <v>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1"/>
      <c r="AA5" s="31"/>
      <c r="AB5" s="31"/>
      <c r="AC5" s="43"/>
      <c r="AD5" s="32"/>
    </row>
    <row r="6" spans="1:30" x14ac:dyDescent="0.25">
      <c r="A6" s="13" t="s">
        <v>4</v>
      </c>
      <c r="B6" s="28" t="s">
        <v>18</v>
      </c>
      <c r="C6" s="7">
        <v>13124</v>
      </c>
      <c r="D6" s="7"/>
      <c r="E6" s="7">
        <v>14070</v>
      </c>
      <c r="F6" s="7">
        <v>13242</v>
      </c>
      <c r="G6" s="7">
        <v>16301</v>
      </c>
      <c r="H6" s="7">
        <v>17480</v>
      </c>
      <c r="I6" s="7">
        <v>15307</v>
      </c>
      <c r="J6" s="7">
        <v>15205</v>
      </c>
      <c r="K6" s="5">
        <v>14087</v>
      </c>
      <c r="L6" s="5">
        <v>12758</v>
      </c>
      <c r="M6" s="5">
        <v>13705</v>
      </c>
      <c r="N6" s="5">
        <v>18701</v>
      </c>
      <c r="O6" s="5">
        <v>13004</v>
      </c>
      <c r="P6" s="6">
        <v>14075</v>
      </c>
      <c r="Q6" s="8">
        <v>16232</v>
      </c>
      <c r="R6" s="8">
        <v>15222</v>
      </c>
      <c r="S6" s="8">
        <v>14415</v>
      </c>
      <c r="T6" s="8">
        <v>12775</v>
      </c>
      <c r="U6" s="8">
        <v>14473</v>
      </c>
      <c r="V6" s="8">
        <v>11148</v>
      </c>
      <c r="W6" s="8">
        <v>11294</v>
      </c>
      <c r="X6" s="8">
        <v>7953</v>
      </c>
      <c r="Y6" s="8">
        <v>8849</v>
      </c>
      <c r="Z6" s="33">
        <v>8096</v>
      </c>
      <c r="AA6" s="33">
        <v>10612.91</v>
      </c>
      <c r="AB6" s="31"/>
      <c r="AC6" s="43"/>
      <c r="AD6" s="32"/>
    </row>
    <row r="7" spans="1:30" x14ac:dyDescent="0.25">
      <c r="A7" s="13" t="s">
        <v>12</v>
      </c>
      <c r="B7" s="28" t="s">
        <v>18</v>
      </c>
      <c r="C7" s="7">
        <v>7751</v>
      </c>
      <c r="D7" s="7"/>
      <c r="E7" s="7">
        <v>7739</v>
      </c>
      <c r="F7" s="7">
        <v>5045</v>
      </c>
      <c r="G7" s="7">
        <v>5473</v>
      </c>
      <c r="H7" s="7">
        <v>15531</v>
      </c>
      <c r="I7" s="7">
        <v>16248</v>
      </c>
      <c r="J7" s="7">
        <v>16809</v>
      </c>
      <c r="K7" s="8">
        <v>14993</v>
      </c>
      <c r="L7" s="8">
        <v>15222</v>
      </c>
      <c r="M7" s="8">
        <v>17716</v>
      </c>
      <c r="N7" s="8">
        <v>25841</v>
      </c>
      <c r="O7" s="8">
        <v>26869</v>
      </c>
      <c r="P7" s="8">
        <v>21302</v>
      </c>
      <c r="Q7" s="8">
        <v>21321</v>
      </c>
      <c r="R7" s="8">
        <v>23818</v>
      </c>
      <c r="S7" s="8">
        <v>26400</v>
      </c>
      <c r="T7" s="8">
        <v>32690</v>
      </c>
      <c r="U7" s="8">
        <v>35626</v>
      </c>
      <c r="V7" s="8">
        <v>31721</v>
      </c>
      <c r="W7" s="8">
        <v>33115</v>
      </c>
      <c r="X7" s="8">
        <v>36971</v>
      </c>
      <c r="Y7" s="8">
        <v>46558</v>
      </c>
      <c r="Z7" s="33">
        <v>16462</v>
      </c>
      <c r="AA7" s="31"/>
      <c r="AB7" s="31"/>
      <c r="AC7" s="43"/>
      <c r="AD7" s="32"/>
    </row>
    <row r="8" spans="1:30" x14ac:dyDescent="0.25">
      <c r="A8" s="13" t="s">
        <v>6</v>
      </c>
      <c r="B8" s="28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31"/>
      <c r="AA8" s="31"/>
      <c r="AB8" s="31"/>
      <c r="AC8" s="43"/>
      <c r="AD8" s="32"/>
    </row>
    <row r="9" spans="1:30" x14ac:dyDescent="0.25">
      <c r="A9" s="13" t="s">
        <v>7</v>
      </c>
      <c r="B9" s="28" t="s">
        <v>18</v>
      </c>
      <c r="C9" s="7">
        <v>23</v>
      </c>
      <c r="D9" s="7"/>
      <c r="E9" s="7">
        <v>11</v>
      </c>
      <c r="F9" s="7">
        <v>176</v>
      </c>
      <c r="G9" s="7">
        <v>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1"/>
      <c r="AA9" s="31"/>
      <c r="AB9" s="31"/>
      <c r="AC9" s="43"/>
      <c r="AD9" s="32"/>
    </row>
    <row r="10" spans="1:30" x14ac:dyDescent="0.25">
      <c r="A10" s="13" t="s">
        <v>8</v>
      </c>
      <c r="B10" s="28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31"/>
      <c r="AA10" s="31"/>
      <c r="AB10" s="31"/>
      <c r="AC10" s="43"/>
      <c r="AD10" s="32"/>
    </row>
    <row r="11" spans="1:30" ht="30" x14ac:dyDescent="0.25">
      <c r="A11" s="13" t="s">
        <v>13</v>
      </c>
      <c r="B11" s="28" t="s">
        <v>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1"/>
      <c r="AA11" s="31"/>
      <c r="AB11" s="31"/>
      <c r="AC11" s="43"/>
      <c r="AD11" s="32"/>
    </row>
    <row r="12" spans="1:30" x14ac:dyDescent="0.25">
      <c r="A12" s="13" t="s">
        <v>14</v>
      </c>
      <c r="B12" s="28" t="s">
        <v>18</v>
      </c>
      <c r="C12" s="8"/>
      <c r="D12" s="8"/>
      <c r="E12" s="8"/>
      <c r="F12" s="8"/>
      <c r="G12" s="8"/>
      <c r="H12" s="7">
        <v>356</v>
      </c>
      <c r="I12" s="7">
        <v>669</v>
      </c>
      <c r="J12" s="7">
        <v>1434</v>
      </c>
      <c r="K12" s="8">
        <v>1411</v>
      </c>
      <c r="L12" s="8">
        <v>1598</v>
      </c>
      <c r="M12" s="8">
        <v>1932</v>
      </c>
      <c r="N12" s="8">
        <v>2693</v>
      </c>
      <c r="O12" s="8">
        <v>1997</v>
      </c>
      <c r="P12" s="8">
        <v>2566</v>
      </c>
      <c r="Q12" s="8">
        <v>3291</v>
      </c>
      <c r="R12" s="8">
        <v>3450</v>
      </c>
      <c r="S12" s="8">
        <v>3029</v>
      </c>
      <c r="T12" s="8">
        <v>3005</v>
      </c>
      <c r="U12" s="8">
        <v>3520</v>
      </c>
      <c r="V12" s="8">
        <v>2674</v>
      </c>
      <c r="W12" s="8">
        <v>2663</v>
      </c>
      <c r="X12" s="8">
        <v>3231</v>
      </c>
      <c r="Y12" s="8">
        <v>3042</v>
      </c>
      <c r="Z12" s="33">
        <v>3100</v>
      </c>
      <c r="AA12" s="33">
        <v>3735.75</v>
      </c>
      <c r="AB12" s="33">
        <v>4413</v>
      </c>
      <c r="AC12" s="44">
        <v>4161</v>
      </c>
      <c r="AD12" s="34">
        <v>3909</v>
      </c>
    </row>
    <row r="13" spans="1:30" x14ac:dyDescent="0.25">
      <c r="A13" s="13" t="s">
        <v>9</v>
      </c>
      <c r="B13" s="28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31"/>
      <c r="AA13" s="31"/>
      <c r="AB13" s="31"/>
      <c r="AC13" s="43"/>
      <c r="AD13" s="32"/>
    </row>
    <row r="14" spans="1:30" x14ac:dyDescent="0.25">
      <c r="A14" s="13" t="s">
        <v>10</v>
      </c>
      <c r="B14" s="28" t="s">
        <v>18</v>
      </c>
      <c r="C14" s="7">
        <v>2781</v>
      </c>
      <c r="D14" s="7"/>
      <c r="E14" s="7">
        <v>1135</v>
      </c>
      <c r="F14" s="7">
        <v>208</v>
      </c>
      <c r="G14" s="7">
        <v>788</v>
      </c>
      <c r="H14" s="7">
        <v>164</v>
      </c>
      <c r="I14" s="7">
        <v>101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1"/>
      <c r="AA14" s="31"/>
      <c r="AB14" s="31"/>
      <c r="AC14" s="43"/>
      <c r="AD14" s="32"/>
    </row>
    <row r="15" spans="1:30" ht="15.75" thickBot="1" x14ac:dyDescent="0.3">
      <c r="A15" s="14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5"/>
      <c r="AA15" s="35"/>
      <c r="AB15" s="35"/>
      <c r="AC15" s="45"/>
      <c r="AD15" s="36"/>
    </row>
    <row r="16" spans="1:30" ht="15.75" thickTop="1" x14ac:dyDescent="0.25"/>
    <row r="17" spans="1:30" s="38" customFormat="1" ht="30" x14ac:dyDescent="0.25">
      <c r="A17" s="37" t="s">
        <v>19</v>
      </c>
      <c r="C17" s="39">
        <f>SUM(C5:C16)</f>
        <v>175666</v>
      </c>
      <c r="D17" s="39">
        <f t="shared" ref="D17:AA17" si="0">SUM(D5:D16)</f>
        <v>0</v>
      </c>
      <c r="E17" s="39">
        <f t="shared" si="0"/>
        <v>173203</v>
      </c>
      <c r="F17" s="39">
        <f t="shared" si="0"/>
        <v>155519</v>
      </c>
      <c r="G17" s="39">
        <f t="shared" si="0"/>
        <v>153891</v>
      </c>
      <c r="H17" s="39">
        <f t="shared" si="0"/>
        <v>178450</v>
      </c>
      <c r="I17" s="39">
        <f t="shared" si="0"/>
        <v>180739</v>
      </c>
      <c r="J17" s="39">
        <f t="shared" si="0"/>
        <v>147704.9</v>
      </c>
      <c r="K17" s="39">
        <f t="shared" si="0"/>
        <v>50858</v>
      </c>
      <c r="L17" s="39">
        <f t="shared" si="0"/>
        <v>29614</v>
      </c>
      <c r="M17" s="39">
        <f t="shared" si="0"/>
        <v>33353</v>
      </c>
      <c r="N17" s="39">
        <f t="shared" si="0"/>
        <v>47235</v>
      </c>
      <c r="O17" s="39">
        <f t="shared" si="0"/>
        <v>41870</v>
      </c>
      <c r="P17" s="39">
        <f t="shared" si="0"/>
        <v>37943</v>
      </c>
      <c r="Q17" s="39">
        <f t="shared" si="0"/>
        <v>40844</v>
      </c>
      <c r="R17" s="39">
        <f t="shared" si="0"/>
        <v>42490</v>
      </c>
      <c r="S17" s="39">
        <f t="shared" si="0"/>
        <v>43844</v>
      </c>
      <c r="T17" s="39">
        <f t="shared" si="0"/>
        <v>48470</v>
      </c>
      <c r="U17" s="39">
        <f t="shared" si="0"/>
        <v>53619</v>
      </c>
      <c r="V17" s="39">
        <f t="shared" si="0"/>
        <v>45543</v>
      </c>
      <c r="W17" s="39">
        <f t="shared" si="0"/>
        <v>47072</v>
      </c>
      <c r="X17" s="39">
        <f t="shared" si="0"/>
        <v>48155</v>
      </c>
      <c r="Y17" s="39">
        <f t="shared" si="0"/>
        <v>58449</v>
      </c>
      <c r="Z17" s="39">
        <f t="shared" si="0"/>
        <v>27658</v>
      </c>
      <c r="AA17" s="39">
        <f t="shared" si="0"/>
        <v>14348.66</v>
      </c>
      <c r="AD17" s="39">
        <f t="shared" ref="AD17" si="1">SUM(AD5:AD16)</f>
        <v>3909</v>
      </c>
    </row>
    <row r="18" spans="1:30" x14ac:dyDescent="0.25">
      <c r="A18" s="11"/>
    </row>
    <row r="19" spans="1:30" x14ac:dyDescent="0.25">
      <c r="A19" s="11" t="s">
        <v>21</v>
      </c>
    </row>
    <row r="21" spans="1:30" x14ac:dyDescent="0.25">
      <c r="A21" t="s">
        <v>0</v>
      </c>
    </row>
    <row r="22" spans="1:30" ht="15.75" thickBot="1" x14ac:dyDescent="0.3"/>
    <row r="23" spans="1:30" ht="15.75" thickTop="1" x14ac:dyDescent="0.25">
      <c r="A23" s="12" t="s">
        <v>1</v>
      </c>
      <c r="B23" s="17">
        <v>1990</v>
      </c>
      <c r="C23" s="17">
        <v>1995</v>
      </c>
      <c r="D23" s="17">
        <v>2000</v>
      </c>
      <c r="E23" s="17">
        <v>2005</v>
      </c>
      <c r="F23" s="17">
        <v>2010</v>
      </c>
      <c r="G23" s="18">
        <v>2015</v>
      </c>
    </row>
    <row r="24" spans="1:30" x14ac:dyDescent="0.25">
      <c r="A24" s="19"/>
      <c r="B24" s="20" t="s">
        <v>2</v>
      </c>
      <c r="C24" s="20" t="s">
        <v>2</v>
      </c>
      <c r="D24" s="20" t="s">
        <v>2</v>
      </c>
      <c r="E24" s="20" t="s">
        <v>2</v>
      </c>
      <c r="F24" s="20" t="s">
        <v>2</v>
      </c>
      <c r="G24" s="21" t="s">
        <v>2</v>
      </c>
    </row>
    <row r="25" spans="1:30" x14ac:dyDescent="0.25">
      <c r="A25" s="13" t="s">
        <v>5</v>
      </c>
      <c r="B25" s="1">
        <v>2.5</v>
      </c>
      <c r="C25" s="1">
        <v>1</v>
      </c>
      <c r="D25" s="1">
        <v>1</v>
      </c>
      <c r="E25" s="1">
        <v>1</v>
      </c>
      <c r="F25" s="1" t="s">
        <v>3</v>
      </c>
      <c r="G25" s="3" t="s">
        <v>3</v>
      </c>
    </row>
    <row r="26" spans="1:30" x14ac:dyDescent="0.25">
      <c r="A26" s="13" t="s">
        <v>4</v>
      </c>
      <c r="B26" s="1">
        <v>2.5</v>
      </c>
      <c r="C26" s="1">
        <v>2.5</v>
      </c>
      <c r="D26" s="1">
        <v>2.5</v>
      </c>
      <c r="E26" s="1">
        <v>2.5</v>
      </c>
      <c r="F26" s="1">
        <v>2.5</v>
      </c>
      <c r="G26" s="3">
        <v>2.5</v>
      </c>
    </row>
    <row r="27" spans="1:30" x14ac:dyDescent="0.25">
      <c r="A27" s="13" t="s">
        <v>12</v>
      </c>
      <c r="B27" s="1">
        <v>300</v>
      </c>
      <c r="C27" s="1">
        <v>300</v>
      </c>
      <c r="D27" s="1">
        <v>40</v>
      </c>
      <c r="E27" s="1">
        <v>10</v>
      </c>
      <c r="F27" s="1">
        <v>40</v>
      </c>
      <c r="G27" s="3">
        <v>40</v>
      </c>
    </row>
    <row r="28" spans="1:30" x14ac:dyDescent="0.25">
      <c r="A28" s="13" t="s">
        <v>6</v>
      </c>
      <c r="B28" s="1">
        <v>1000</v>
      </c>
      <c r="C28" s="1">
        <v>1000</v>
      </c>
      <c r="D28" s="1">
        <v>40</v>
      </c>
      <c r="E28" s="1">
        <v>40</v>
      </c>
      <c r="F28" s="1" t="s">
        <v>3</v>
      </c>
      <c r="G28" s="3" t="s">
        <v>3</v>
      </c>
    </row>
    <row r="29" spans="1:30" x14ac:dyDescent="0.25">
      <c r="A29" s="13" t="s">
        <v>7</v>
      </c>
      <c r="B29" s="1">
        <v>0.1</v>
      </c>
      <c r="C29" s="1">
        <v>0.1</v>
      </c>
      <c r="D29" s="1">
        <v>0.1</v>
      </c>
      <c r="E29" s="1">
        <v>0.1</v>
      </c>
      <c r="F29" s="1" t="s">
        <v>3</v>
      </c>
      <c r="G29" s="3" t="s">
        <v>3</v>
      </c>
    </row>
    <row r="30" spans="1:30" x14ac:dyDescent="0.25">
      <c r="A30" s="13" t="s">
        <v>8</v>
      </c>
      <c r="B30" s="1">
        <v>100</v>
      </c>
      <c r="C30" s="1">
        <v>50</v>
      </c>
      <c r="D30" s="1">
        <v>50</v>
      </c>
      <c r="E30" s="1">
        <v>50</v>
      </c>
      <c r="F30" s="1" t="s">
        <v>3</v>
      </c>
      <c r="G30" s="3" t="s">
        <v>3</v>
      </c>
    </row>
    <row r="31" spans="1:30" ht="30" x14ac:dyDescent="0.25">
      <c r="A31" s="13" t="s">
        <v>13</v>
      </c>
      <c r="B31" s="1">
        <v>500</v>
      </c>
      <c r="C31" s="1">
        <v>500</v>
      </c>
      <c r="D31" s="1">
        <v>500</v>
      </c>
      <c r="E31" s="1" t="s">
        <v>3</v>
      </c>
      <c r="F31" s="1" t="s">
        <v>3</v>
      </c>
      <c r="G31" s="3" t="s">
        <v>3</v>
      </c>
    </row>
    <row r="32" spans="1:30" x14ac:dyDescent="0.25">
      <c r="A32" s="13" t="s">
        <v>14</v>
      </c>
      <c r="B32" s="1">
        <v>50</v>
      </c>
      <c r="C32" s="1">
        <v>50</v>
      </c>
      <c r="D32" s="1">
        <v>50</v>
      </c>
      <c r="E32" s="1">
        <v>50</v>
      </c>
      <c r="F32" s="1">
        <v>50</v>
      </c>
      <c r="G32" s="3">
        <v>50</v>
      </c>
    </row>
    <row r="33" spans="1:30" x14ac:dyDescent="0.25">
      <c r="A33" s="13" t="s">
        <v>9</v>
      </c>
      <c r="B33" s="1">
        <v>1</v>
      </c>
      <c r="C33" s="1">
        <v>1</v>
      </c>
      <c r="D33" s="1">
        <v>1</v>
      </c>
      <c r="E33" s="1" t="s">
        <v>3</v>
      </c>
      <c r="F33" s="1" t="s">
        <v>3</v>
      </c>
      <c r="G33" s="3" t="s">
        <v>3</v>
      </c>
    </row>
    <row r="34" spans="1:30" x14ac:dyDescent="0.25">
      <c r="A34" s="13" t="s">
        <v>10</v>
      </c>
      <c r="B34" s="1">
        <v>1</v>
      </c>
      <c r="C34" s="1">
        <v>1</v>
      </c>
      <c r="D34" s="1">
        <v>1</v>
      </c>
      <c r="E34" s="1" t="s">
        <v>3</v>
      </c>
      <c r="F34" s="1" t="s">
        <v>3</v>
      </c>
      <c r="G34" s="3" t="s">
        <v>3</v>
      </c>
    </row>
    <row r="35" spans="1:30" ht="15.75" thickBot="1" x14ac:dyDescent="0.3">
      <c r="A35" s="14" t="s">
        <v>11</v>
      </c>
      <c r="B35" s="2">
        <v>50</v>
      </c>
      <c r="C35" s="2">
        <v>50</v>
      </c>
      <c r="D35" s="2">
        <v>50</v>
      </c>
      <c r="E35" s="2" t="s">
        <v>3</v>
      </c>
      <c r="F35" s="2" t="s">
        <v>3</v>
      </c>
      <c r="G35" s="4" t="s">
        <v>3</v>
      </c>
    </row>
    <row r="36" spans="1:30" ht="15.75" thickTop="1" x14ac:dyDescent="0.25"/>
    <row r="38" spans="1:30" x14ac:dyDescent="0.25">
      <c r="A38" s="10" t="s">
        <v>20</v>
      </c>
    </row>
    <row r="39" spans="1:30" ht="15.75" thickBot="1" x14ac:dyDescent="0.3"/>
    <row r="40" spans="1:30" s="10" customFormat="1" ht="15.75" thickTop="1" x14ac:dyDescent="0.25">
      <c r="A40" s="12" t="s">
        <v>15</v>
      </c>
      <c r="B40" s="15">
        <v>1996</v>
      </c>
      <c r="C40" s="15">
        <v>1997</v>
      </c>
      <c r="D40" s="15">
        <v>1998</v>
      </c>
      <c r="E40" s="15">
        <v>1999</v>
      </c>
      <c r="F40" s="15">
        <v>2000</v>
      </c>
      <c r="G40" s="15">
        <v>2001</v>
      </c>
      <c r="H40" s="15">
        <v>2002</v>
      </c>
      <c r="I40" s="15">
        <v>2003</v>
      </c>
      <c r="J40" s="15">
        <v>2004</v>
      </c>
      <c r="K40" s="15">
        <v>2005</v>
      </c>
      <c r="L40" s="15">
        <v>2006</v>
      </c>
      <c r="M40" s="15">
        <v>2007</v>
      </c>
      <c r="N40" s="15">
        <v>2008</v>
      </c>
      <c r="O40" s="15">
        <v>2009</v>
      </c>
      <c r="P40" s="15">
        <v>2010</v>
      </c>
      <c r="Q40" s="15">
        <v>2011</v>
      </c>
      <c r="R40" s="15">
        <v>2012</v>
      </c>
      <c r="S40" s="15">
        <v>2013</v>
      </c>
      <c r="T40" s="15">
        <v>2014</v>
      </c>
      <c r="U40" s="15">
        <v>2015</v>
      </c>
      <c r="V40" s="15">
        <v>2016</v>
      </c>
      <c r="W40" s="15">
        <v>2017</v>
      </c>
      <c r="X40" s="15">
        <v>2018</v>
      </c>
      <c r="Y40" s="15">
        <v>2019</v>
      </c>
      <c r="Z40" s="15">
        <v>2020</v>
      </c>
      <c r="AA40" s="15">
        <v>2021</v>
      </c>
      <c r="AB40" s="15">
        <v>2022</v>
      </c>
      <c r="AC40" s="42">
        <v>2023</v>
      </c>
      <c r="AD40" s="16">
        <v>2024</v>
      </c>
    </row>
    <row r="41" spans="1:30" x14ac:dyDescent="0.25">
      <c r="A41" s="13" t="s">
        <v>5</v>
      </c>
      <c r="B41" s="29" t="s">
        <v>18</v>
      </c>
      <c r="C41" s="22">
        <f t="shared" ref="C41:E51" si="2">C5*$C25/1000000</f>
        <v>0.15198700000000001</v>
      </c>
      <c r="D41" s="22">
        <f t="shared" si="2"/>
        <v>0</v>
      </c>
      <c r="E41" s="22">
        <f t="shared" si="2"/>
        <v>0.15024799999999999</v>
      </c>
      <c r="F41" s="22">
        <f t="shared" ref="F41:J51" si="3">F5*$D25/1000000</f>
        <v>0.136848</v>
      </c>
      <c r="G41" s="22">
        <f t="shared" si="3"/>
        <v>0.13132099999999999</v>
      </c>
      <c r="H41" s="22">
        <f t="shared" si="3"/>
        <v>0.14491899999999999</v>
      </c>
      <c r="I41" s="22">
        <f t="shared" si="3"/>
        <v>0.14841399999999999</v>
      </c>
      <c r="J41" s="22">
        <f t="shared" si="3"/>
        <v>0.11425689999999999</v>
      </c>
      <c r="K41" s="22">
        <f t="shared" ref="K41:L46" si="4">K5*$E25/1000000</f>
        <v>2.0367E-2</v>
      </c>
      <c r="L41" s="22">
        <f t="shared" si="4"/>
        <v>3.6000000000000001E-5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31"/>
      <c r="AC41" s="43"/>
      <c r="AD41" s="32"/>
    </row>
    <row r="42" spans="1:30" x14ac:dyDescent="0.25">
      <c r="A42" s="13" t="s">
        <v>4</v>
      </c>
      <c r="B42" s="29" t="s">
        <v>18</v>
      </c>
      <c r="C42" s="22">
        <f t="shared" si="2"/>
        <v>3.2809999999999999E-2</v>
      </c>
      <c r="D42" s="22">
        <f t="shared" si="2"/>
        <v>0</v>
      </c>
      <c r="E42" s="22">
        <f t="shared" si="2"/>
        <v>3.5174999999999998E-2</v>
      </c>
      <c r="F42" s="22">
        <f t="shared" si="3"/>
        <v>3.3105000000000002E-2</v>
      </c>
      <c r="G42" s="22">
        <f t="shared" si="3"/>
        <v>4.0752499999999997E-2</v>
      </c>
      <c r="H42" s="22">
        <f t="shared" si="3"/>
        <v>4.3700000000000003E-2</v>
      </c>
      <c r="I42" s="22">
        <f t="shared" si="3"/>
        <v>3.8267500000000003E-2</v>
      </c>
      <c r="J42" s="22">
        <f t="shared" si="3"/>
        <v>3.8012499999999998E-2</v>
      </c>
      <c r="K42" s="22">
        <f t="shared" si="4"/>
        <v>3.5217499999999999E-2</v>
      </c>
      <c r="L42" s="22">
        <f t="shared" si="4"/>
        <v>3.1895E-2</v>
      </c>
      <c r="M42" s="22">
        <f t="shared" ref="M42:O46" si="5">M6*$E26/1000000</f>
        <v>3.4262500000000001E-2</v>
      </c>
      <c r="N42" s="22">
        <f t="shared" si="5"/>
        <v>4.6752500000000002E-2</v>
      </c>
      <c r="O42" s="22">
        <f t="shared" si="5"/>
        <v>3.2509999999999997E-2</v>
      </c>
      <c r="P42" s="22">
        <f t="shared" ref="P42:U43" si="6">P6*$F26/1000000</f>
        <v>3.5187499999999997E-2</v>
      </c>
      <c r="Q42" s="22">
        <f t="shared" si="6"/>
        <v>4.0579999999999998E-2</v>
      </c>
      <c r="R42" s="22">
        <f t="shared" si="6"/>
        <v>3.8054999999999999E-2</v>
      </c>
      <c r="S42" s="22">
        <f t="shared" si="6"/>
        <v>3.60375E-2</v>
      </c>
      <c r="T42" s="22">
        <f t="shared" si="6"/>
        <v>3.1937500000000001E-2</v>
      </c>
      <c r="U42" s="22">
        <f t="shared" si="6"/>
        <v>3.6182499999999999E-2</v>
      </c>
      <c r="V42" s="22">
        <f t="shared" ref="V42:Y43" si="7">V6*$G26/1000000</f>
        <v>2.7869999999999999E-2</v>
      </c>
      <c r="W42" s="22">
        <f t="shared" si="7"/>
        <v>2.8235E-2</v>
      </c>
      <c r="X42" s="22">
        <f t="shared" si="7"/>
        <v>1.9882500000000001E-2</v>
      </c>
      <c r="Y42" s="22">
        <f t="shared" si="7"/>
        <v>2.21225E-2</v>
      </c>
      <c r="Z42" s="22">
        <f t="shared" ref="Z42:AA42" si="8">Z6*$G26/1000000</f>
        <v>2.0240000000000001E-2</v>
      </c>
      <c r="AA42" s="22">
        <f t="shared" si="8"/>
        <v>2.6532275000000001E-2</v>
      </c>
      <c r="AB42" s="22">
        <f t="shared" ref="AB42:AD43" si="9">AB6*$G26/1000000</f>
        <v>0</v>
      </c>
      <c r="AC42" s="46">
        <f t="shared" si="9"/>
        <v>0</v>
      </c>
      <c r="AD42" s="30">
        <f t="shared" si="9"/>
        <v>0</v>
      </c>
    </row>
    <row r="43" spans="1:30" x14ac:dyDescent="0.25">
      <c r="A43" s="13" t="s">
        <v>12</v>
      </c>
      <c r="B43" s="29" t="s">
        <v>18</v>
      </c>
      <c r="C43" s="22">
        <f t="shared" si="2"/>
        <v>2.3252999999999999</v>
      </c>
      <c r="D43" s="22">
        <f t="shared" si="2"/>
        <v>0</v>
      </c>
      <c r="E43" s="22">
        <f t="shared" si="2"/>
        <v>2.3216999999999999</v>
      </c>
      <c r="F43" s="22">
        <f t="shared" si="3"/>
        <v>0.20180000000000001</v>
      </c>
      <c r="G43" s="22">
        <f t="shared" si="3"/>
        <v>0.21892</v>
      </c>
      <c r="H43" s="22">
        <f t="shared" si="3"/>
        <v>0.62124000000000001</v>
      </c>
      <c r="I43" s="22">
        <f t="shared" si="3"/>
        <v>0.64992000000000005</v>
      </c>
      <c r="J43" s="22">
        <f t="shared" si="3"/>
        <v>0.67235999999999996</v>
      </c>
      <c r="K43" s="22">
        <f t="shared" si="4"/>
        <v>0.14993000000000001</v>
      </c>
      <c r="L43" s="22">
        <f t="shared" si="4"/>
        <v>0.15221999999999999</v>
      </c>
      <c r="M43" s="22">
        <f t="shared" si="5"/>
        <v>0.17716000000000001</v>
      </c>
      <c r="N43" s="22">
        <f t="shared" si="5"/>
        <v>0.25840999999999997</v>
      </c>
      <c r="O43" s="22">
        <f t="shared" si="5"/>
        <v>0.26868999999999998</v>
      </c>
      <c r="P43" s="22">
        <f t="shared" si="6"/>
        <v>0.85207999999999995</v>
      </c>
      <c r="Q43" s="22">
        <f t="shared" si="6"/>
        <v>0.85284000000000004</v>
      </c>
      <c r="R43" s="22">
        <f t="shared" si="6"/>
        <v>0.95272000000000001</v>
      </c>
      <c r="S43" s="22">
        <f t="shared" si="6"/>
        <v>1.056</v>
      </c>
      <c r="T43" s="22">
        <f t="shared" si="6"/>
        <v>1.3076000000000001</v>
      </c>
      <c r="U43" s="22">
        <f t="shared" si="6"/>
        <v>1.4250400000000001</v>
      </c>
      <c r="V43" s="22">
        <f t="shared" si="7"/>
        <v>1.26884</v>
      </c>
      <c r="W43" s="22">
        <f t="shared" si="7"/>
        <v>1.3246</v>
      </c>
      <c r="X43" s="22">
        <f t="shared" si="7"/>
        <v>1.4788399999999999</v>
      </c>
      <c r="Y43" s="22">
        <f t="shared" si="7"/>
        <v>1.86232</v>
      </c>
      <c r="Z43" s="22">
        <f t="shared" ref="Z43:AA43" si="10">Z7*$G27/1000000</f>
        <v>0.65847999999999995</v>
      </c>
      <c r="AA43" s="22">
        <f t="shared" si="10"/>
        <v>0</v>
      </c>
      <c r="AB43" s="22">
        <f t="shared" ref="AB43:AC43" si="11">AB7*$G27/1000000</f>
        <v>0</v>
      </c>
      <c r="AC43" s="46">
        <f t="shared" si="11"/>
        <v>0</v>
      </c>
      <c r="AD43" s="30">
        <f t="shared" si="9"/>
        <v>0</v>
      </c>
    </row>
    <row r="44" spans="1:30" x14ac:dyDescent="0.25">
      <c r="A44" s="13" t="s">
        <v>6</v>
      </c>
      <c r="B44" s="29" t="s">
        <v>18</v>
      </c>
      <c r="C44" s="22">
        <f t="shared" si="2"/>
        <v>0</v>
      </c>
      <c r="D44" s="22">
        <f t="shared" si="2"/>
        <v>0</v>
      </c>
      <c r="E44" s="22">
        <f t="shared" si="2"/>
        <v>0</v>
      </c>
      <c r="F44" s="22">
        <f t="shared" si="3"/>
        <v>0</v>
      </c>
      <c r="G44" s="22">
        <f t="shared" si="3"/>
        <v>0</v>
      </c>
      <c r="H44" s="22">
        <f t="shared" si="3"/>
        <v>0</v>
      </c>
      <c r="I44" s="22">
        <f t="shared" si="3"/>
        <v>0</v>
      </c>
      <c r="J44" s="22">
        <f t="shared" si="3"/>
        <v>0</v>
      </c>
      <c r="K44" s="22">
        <f t="shared" si="4"/>
        <v>0</v>
      </c>
      <c r="L44" s="22">
        <f t="shared" si="4"/>
        <v>0</v>
      </c>
      <c r="M44" s="22">
        <f t="shared" si="5"/>
        <v>0</v>
      </c>
      <c r="N44" s="22">
        <f t="shared" si="5"/>
        <v>0</v>
      </c>
      <c r="O44" s="22">
        <f t="shared" si="5"/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31"/>
      <c r="AC44" s="43"/>
      <c r="AD44" s="32"/>
    </row>
    <row r="45" spans="1:30" x14ac:dyDescent="0.25">
      <c r="A45" s="13" t="s">
        <v>7</v>
      </c>
      <c r="B45" s="29" t="s">
        <v>18</v>
      </c>
      <c r="C45" s="22">
        <f t="shared" si="2"/>
        <v>2.3000000000000004E-6</v>
      </c>
      <c r="D45" s="22">
        <f t="shared" si="2"/>
        <v>0</v>
      </c>
      <c r="E45" s="22">
        <f t="shared" si="2"/>
        <v>1.1000000000000001E-6</v>
      </c>
      <c r="F45" s="22">
        <f t="shared" si="3"/>
        <v>1.7600000000000001E-5</v>
      </c>
      <c r="G45" s="22">
        <f t="shared" si="3"/>
        <v>8.0000000000000007E-7</v>
      </c>
      <c r="H45" s="22">
        <f t="shared" si="3"/>
        <v>0</v>
      </c>
      <c r="I45" s="22">
        <f t="shared" si="3"/>
        <v>0</v>
      </c>
      <c r="J45" s="22">
        <f t="shared" si="3"/>
        <v>0</v>
      </c>
      <c r="K45" s="22">
        <f t="shared" si="4"/>
        <v>0</v>
      </c>
      <c r="L45" s="22">
        <f t="shared" si="4"/>
        <v>0</v>
      </c>
      <c r="M45" s="22">
        <f t="shared" si="5"/>
        <v>0</v>
      </c>
      <c r="N45" s="22">
        <f t="shared" si="5"/>
        <v>0</v>
      </c>
      <c r="O45" s="22">
        <f t="shared" si="5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31"/>
      <c r="AC45" s="43"/>
      <c r="AD45" s="32"/>
    </row>
    <row r="46" spans="1:30" x14ac:dyDescent="0.25">
      <c r="A46" s="13" t="s">
        <v>8</v>
      </c>
      <c r="B46" s="29" t="s">
        <v>18</v>
      </c>
      <c r="C46" s="22">
        <f t="shared" si="2"/>
        <v>0</v>
      </c>
      <c r="D46" s="22">
        <f t="shared" si="2"/>
        <v>0</v>
      </c>
      <c r="E46" s="22">
        <f t="shared" si="2"/>
        <v>0</v>
      </c>
      <c r="F46" s="22">
        <f t="shared" si="3"/>
        <v>0</v>
      </c>
      <c r="G46" s="22">
        <f t="shared" si="3"/>
        <v>0</v>
      </c>
      <c r="H46" s="22">
        <f t="shared" si="3"/>
        <v>0</v>
      </c>
      <c r="I46" s="22">
        <f t="shared" si="3"/>
        <v>0</v>
      </c>
      <c r="J46" s="22">
        <f t="shared" si="3"/>
        <v>0</v>
      </c>
      <c r="K46" s="22">
        <f t="shared" si="4"/>
        <v>0</v>
      </c>
      <c r="L46" s="22">
        <f t="shared" si="4"/>
        <v>0</v>
      </c>
      <c r="M46" s="22">
        <f t="shared" si="5"/>
        <v>0</v>
      </c>
      <c r="N46" s="22">
        <f t="shared" si="5"/>
        <v>0</v>
      </c>
      <c r="O46" s="22">
        <f t="shared" si="5"/>
        <v>0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31"/>
      <c r="AC46" s="43"/>
      <c r="AD46" s="32"/>
    </row>
    <row r="47" spans="1:30" ht="30" x14ac:dyDescent="0.25">
      <c r="A47" s="13" t="s">
        <v>13</v>
      </c>
      <c r="B47" s="29" t="s">
        <v>18</v>
      </c>
      <c r="C47" s="22">
        <f t="shared" si="2"/>
        <v>0</v>
      </c>
      <c r="D47" s="22">
        <f t="shared" si="2"/>
        <v>0</v>
      </c>
      <c r="E47" s="22">
        <f t="shared" si="2"/>
        <v>0</v>
      </c>
      <c r="F47" s="22">
        <f t="shared" si="3"/>
        <v>0</v>
      </c>
      <c r="G47" s="22">
        <f t="shared" si="3"/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31"/>
      <c r="AC47" s="43"/>
      <c r="AD47" s="32"/>
    </row>
    <row r="48" spans="1:30" x14ac:dyDescent="0.25">
      <c r="A48" s="13" t="s">
        <v>14</v>
      </c>
      <c r="B48" s="29" t="s">
        <v>18</v>
      </c>
      <c r="C48" s="22">
        <f t="shared" si="2"/>
        <v>0</v>
      </c>
      <c r="D48" s="22">
        <f t="shared" si="2"/>
        <v>0</v>
      </c>
      <c r="E48" s="22">
        <f t="shared" si="2"/>
        <v>0</v>
      </c>
      <c r="F48" s="22">
        <f t="shared" si="3"/>
        <v>0</v>
      </c>
      <c r="G48" s="22">
        <f t="shared" si="3"/>
        <v>0</v>
      </c>
      <c r="H48" s="22">
        <f t="shared" si="3"/>
        <v>1.78E-2</v>
      </c>
      <c r="I48" s="22">
        <f t="shared" si="3"/>
        <v>3.3450000000000001E-2</v>
      </c>
      <c r="J48" s="22">
        <f t="shared" si="3"/>
        <v>7.17E-2</v>
      </c>
      <c r="K48" s="22">
        <f>K12*$E32/1000000</f>
        <v>7.0550000000000002E-2</v>
      </c>
      <c r="L48" s="22">
        <f>L12*$E32/1000000</f>
        <v>7.9899999999999999E-2</v>
      </c>
      <c r="M48" s="22">
        <f>M12*$E32/1000000</f>
        <v>9.6600000000000005E-2</v>
      </c>
      <c r="N48" s="22">
        <f>N12*$E32/1000000</f>
        <v>0.13464999999999999</v>
      </c>
      <c r="O48" s="22">
        <f>O12*$E32/1000000</f>
        <v>9.9849999999999994E-2</v>
      </c>
      <c r="P48" s="22">
        <f t="shared" ref="P48:U48" si="12">P12*$F32/1000000</f>
        <v>0.1283</v>
      </c>
      <c r="Q48" s="22">
        <f t="shared" si="12"/>
        <v>0.16455</v>
      </c>
      <c r="R48" s="22">
        <f t="shared" si="12"/>
        <v>0.17249999999999999</v>
      </c>
      <c r="S48" s="22">
        <f t="shared" si="12"/>
        <v>0.15145</v>
      </c>
      <c r="T48" s="22">
        <f t="shared" si="12"/>
        <v>0.15024999999999999</v>
      </c>
      <c r="U48" s="22">
        <f t="shared" si="12"/>
        <v>0.17599999999999999</v>
      </c>
      <c r="V48" s="22">
        <f t="shared" ref="V48:AD48" si="13">V12*$G32/1000000</f>
        <v>0.13370000000000001</v>
      </c>
      <c r="W48" s="22">
        <f t="shared" si="13"/>
        <v>0.13314999999999999</v>
      </c>
      <c r="X48" s="22">
        <f t="shared" si="13"/>
        <v>0.16155</v>
      </c>
      <c r="Y48" s="22">
        <f t="shared" si="13"/>
        <v>0.15210000000000001</v>
      </c>
      <c r="Z48" s="22">
        <f t="shared" si="13"/>
        <v>0.155</v>
      </c>
      <c r="AA48" s="22">
        <f t="shared" si="13"/>
        <v>0.1867875</v>
      </c>
      <c r="AB48" s="22">
        <f t="shared" si="13"/>
        <v>0.22065000000000001</v>
      </c>
      <c r="AC48" s="46">
        <f t="shared" si="13"/>
        <v>0.20805000000000001</v>
      </c>
      <c r="AD48" s="30">
        <f t="shared" si="13"/>
        <v>0.19545000000000001</v>
      </c>
    </row>
    <row r="49" spans="1:30" x14ac:dyDescent="0.25">
      <c r="A49" s="13" t="s">
        <v>9</v>
      </c>
      <c r="B49" s="29" t="s">
        <v>18</v>
      </c>
      <c r="C49" s="22">
        <f t="shared" si="2"/>
        <v>0</v>
      </c>
      <c r="D49" s="22">
        <f t="shared" si="2"/>
        <v>0</v>
      </c>
      <c r="E49" s="22">
        <f t="shared" si="2"/>
        <v>0</v>
      </c>
      <c r="F49" s="22">
        <f t="shared" si="3"/>
        <v>0</v>
      </c>
      <c r="G49" s="22">
        <f t="shared" si="3"/>
        <v>0</v>
      </c>
      <c r="H49" s="22">
        <f t="shared" si="3"/>
        <v>0</v>
      </c>
      <c r="I49" s="22">
        <f t="shared" si="3"/>
        <v>0</v>
      </c>
      <c r="J49" s="22">
        <f t="shared" si="3"/>
        <v>0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31"/>
      <c r="AC49" s="43"/>
      <c r="AD49" s="32"/>
    </row>
    <row r="50" spans="1:30" x14ac:dyDescent="0.25">
      <c r="A50" s="13" t="s">
        <v>10</v>
      </c>
      <c r="B50" s="29" t="s">
        <v>18</v>
      </c>
      <c r="C50" s="22">
        <f t="shared" si="2"/>
        <v>2.7810000000000001E-3</v>
      </c>
      <c r="D50" s="22">
        <f t="shared" si="2"/>
        <v>0</v>
      </c>
      <c r="E50" s="22">
        <f t="shared" si="2"/>
        <v>1.1349999999999999E-3</v>
      </c>
      <c r="F50" s="22">
        <f t="shared" si="3"/>
        <v>2.0799999999999999E-4</v>
      </c>
      <c r="G50" s="22">
        <f t="shared" si="3"/>
        <v>7.8799999999999996E-4</v>
      </c>
      <c r="H50" s="22">
        <f t="shared" si="3"/>
        <v>1.64E-4</v>
      </c>
      <c r="I50" s="22">
        <f t="shared" si="3"/>
        <v>1.01E-4</v>
      </c>
      <c r="J50" s="22">
        <f t="shared" si="3"/>
        <v>0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31"/>
      <c r="AC50" s="43"/>
      <c r="AD50" s="32"/>
    </row>
    <row r="51" spans="1:30" ht="15.75" thickBot="1" x14ac:dyDescent="0.3">
      <c r="A51" s="23" t="s">
        <v>11</v>
      </c>
      <c r="B51" s="29" t="s">
        <v>18</v>
      </c>
      <c r="C51" s="24">
        <f t="shared" si="2"/>
        <v>0</v>
      </c>
      <c r="D51" s="24">
        <f t="shared" si="2"/>
        <v>0</v>
      </c>
      <c r="E51" s="24">
        <f t="shared" si="2"/>
        <v>0</v>
      </c>
      <c r="F51" s="24">
        <f t="shared" si="3"/>
        <v>0</v>
      </c>
      <c r="G51" s="24">
        <f t="shared" si="3"/>
        <v>0</v>
      </c>
      <c r="H51" s="24">
        <f t="shared" si="3"/>
        <v>0</v>
      </c>
      <c r="I51" s="24">
        <f t="shared" si="3"/>
        <v>0</v>
      </c>
      <c r="J51" s="24">
        <f t="shared" si="3"/>
        <v>0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40"/>
      <c r="AC51" s="47"/>
      <c r="AD51" s="41"/>
    </row>
    <row r="52" spans="1:30" ht="16.5" thickTop="1" thickBot="1" x14ac:dyDescent="0.3">
      <c r="A52" s="25" t="s">
        <v>17</v>
      </c>
      <c r="B52" s="26">
        <f>SUM(B41:B51)</f>
        <v>0</v>
      </c>
      <c r="C52" s="26">
        <f>SUM(C41:C51)</f>
        <v>2.5128803</v>
      </c>
      <c r="D52" s="26">
        <f t="shared" ref="D52:Y52" si="14">SUM(D41:D51)</f>
        <v>0</v>
      </c>
      <c r="E52" s="26">
        <f t="shared" si="14"/>
        <v>2.5082591000000001</v>
      </c>
      <c r="F52" s="26">
        <f t="shared" si="14"/>
        <v>0.37197859999999999</v>
      </c>
      <c r="G52" s="26">
        <f t="shared" si="14"/>
        <v>0.39178230000000003</v>
      </c>
      <c r="H52" s="26">
        <f t="shared" si="14"/>
        <v>0.82782300000000009</v>
      </c>
      <c r="I52" s="26">
        <f t="shared" si="14"/>
        <v>0.8701525</v>
      </c>
      <c r="J52" s="26">
        <f t="shared" si="14"/>
        <v>0.89632939999999994</v>
      </c>
      <c r="K52" s="26">
        <f t="shared" si="14"/>
        <v>0.27606449999999999</v>
      </c>
      <c r="L52" s="26">
        <f t="shared" si="14"/>
        <v>0.26405100000000004</v>
      </c>
      <c r="M52" s="26">
        <f t="shared" si="14"/>
        <v>0.30802250000000003</v>
      </c>
      <c r="N52" s="26">
        <f t="shared" si="14"/>
        <v>0.4398125</v>
      </c>
      <c r="O52" s="26">
        <f t="shared" si="14"/>
        <v>0.40104999999999996</v>
      </c>
      <c r="P52" s="26">
        <f t="shared" si="14"/>
        <v>1.0155675</v>
      </c>
      <c r="Q52" s="26">
        <f t="shared" si="14"/>
        <v>1.0579700000000001</v>
      </c>
      <c r="R52" s="26">
        <f t="shared" si="14"/>
        <v>1.1632750000000001</v>
      </c>
      <c r="S52" s="26">
        <f t="shared" si="14"/>
        <v>1.2434875000000001</v>
      </c>
      <c r="T52" s="26">
        <f t="shared" si="14"/>
        <v>1.4897875</v>
      </c>
      <c r="U52" s="26">
        <f t="shared" si="14"/>
        <v>1.6372225</v>
      </c>
      <c r="V52" s="26">
        <f t="shared" si="14"/>
        <v>1.43041</v>
      </c>
      <c r="W52" s="26">
        <f t="shared" si="14"/>
        <v>1.4859849999999999</v>
      </c>
      <c r="X52" s="26">
        <f t="shared" si="14"/>
        <v>1.6602725</v>
      </c>
      <c r="Y52" s="26">
        <f t="shared" si="14"/>
        <v>2.0365424999999999</v>
      </c>
      <c r="Z52" s="26">
        <f t="shared" ref="Z52:AD52" si="15">SUM(Z41:Z51)</f>
        <v>0.83372000000000002</v>
      </c>
      <c r="AA52" s="26">
        <f t="shared" si="15"/>
        <v>0.21331977499999999</v>
      </c>
      <c r="AB52" s="26">
        <f t="shared" si="15"/>
        <v>0.22065000000000001</v>
      </c>
      <c r="AC52" s="48">
        <f t="shared" si="15"/>
        <v>0.20805000000000001</v>
      </c>
      <c r="AD52" s="27">
        <f t="shared" si="15"/>
        <v>0.19545000000000001</v>
      </c>
    </row>
    <row r="53" spans="1:30" ht="15.75" thickTop="1" x14ac:dyDescent="0.25"/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activity data </vt:lpstr>
      <vt:lpstr>usage of active substancies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Dědina</dc:creator>
  <cp:lastModifiedBy>Dědina Martin</cp:lastModifiedBy>
  <dcterms:created xsi:type="dcterms:W3CDTF">2021-05-15T11:37:26Z</dcterms:created>
  <dcterms:modified xsi:type="dcterms:W3CDTF">2026-03-12T21:09:18Z</dcterms:modified>
</cp:coreProperties>
</file>