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8100"/>
  </bookViews>
  <sheets>
    <sheet name="MS Summary2 - proxy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CRF_Address">#REF!</definedName>
    <definedName name="CRF_Comment">#REF!</definedName>
    <definedName name="CRF_ContactName">#REF!</definedName>
    <definedName name="CRF_CountryName">[1]Sheet1!$C$4</definedName>
    <definedName name="CRF_Email">#REF!</definedName>
    <definedName name="CRF_Fax">#REF!</definedName>
    <definedName name="CRF_InventoryYear">[1]Sheet1!$C$6</definedName>
    <definedName name="CRF_Organisation">#REF!</definedName>
    <definedName name="CRF_Phone">#REF!</definedName>
    <definedName name="CRF_Sheet1_Main">#REF!</definedName>
    <definedName name="CRF_Status">#REF!</definedName>
    <definedName name="CRF_Submission">[1]Sheet1!$C$8</definedName>
    <definedName name="CRF_Summary1_A_Main">#REF!</definedName>
    <definedName name="CRF_Summary1_A_Range1">#REF!</definedName>
    <definedName name="CRF_Summary2_Main">#REF!</definedName>
    <definedName name="CRF_Summary2_Range1">#REF!</definedName>
    <definedName name="CRF_Table10s1_Dyn10">[1]Table10!#REF!</definedName>
    <definedName name="CRF_Table10s1_Dyn11">[1]Table10!#REF!</definedName>
    <definedName name="CRF_Table10s1_Dyn12">[1]Table10!#REF!</definedName>
    <definedName name="CRF_Table10s1_Dyn13">[1]Table10!#REF!</definedName>
    <definedName name="CRF_Table10s1_Dyn14">[1]Table10!#REF!</definedName>
    <definedName name="CRF_Table10s1_Dyn15">[1]Table10!#REF!</definedName>
    <definedName name="CRF_Table10s1_Dyn16">[1]Table10!#REF!</definedName>
    <definedName name="CRF_Table10s1_Dyn17">[1]Table10!#REF!</definedName>
    <definedName name="CRF_Table10s1_Dyn18">[1]Table10!#REF!</definedName>
    <definedName name="CRF_Table10s1_Dyn19">[1]Table10!#REF!</definedName>
    <definedName name="CRF_Table10s1_Dyn20">[1]Table10!#REF!</definedName>
    <definedName name="CRF_Table10s1_Dyn21">[1]Table10!#REF!</definedName>
    <definedName name="CRF_Table10s1_Dyn22">[1]Table10!#REF!</definedName>
    <definedName name="CRF_Time">#REF!</definedName>
    <definedName name="CRF_Title">#REF!</definedName>
    <definedName name="CRFBL_Version">#REF!</definedName>
    <definedName name="CRFDAC_Version">#REF!</definedName>
    <definedName name="CRFReporter_Version">#REF!</definedName>
    <definedName name="CRFSYS_Version">#REF!</definedName>
    <definedName name="CRFTemplate_Version">#REF!</definedName>
    <definedName name="CRFXMLStream_Version">#REF!</definedName>
    <definedName name="KP_5_KP_ADD">'[2]5(KP)'!#REF!</definedName>
    <definedName name="KP_5_KP_I_A11_2a">#REF!</definedName>
    <definedName name="KP_5_KP_I_A11_ADD">'[2]5(KP-I)A.1.1'!#REF!</definedName>
    <definedName name="KP_5_KP_I_A11_FORMULA_HEADER_ID">#REF!</definedName>
    <definedName name="KP_5_KP_I_A11_IDSUB">'[2]5(KP-I)A.1.1'!#REF!</definedName>
    <definedName name="KP_5_KP_I_A11_IDSUB_2a2b">#REF!</definedName>
    <definedName name="KP_5_KP_I_A11_LOCKCELLS">#REF!</definedName>
    <definedName name="KP_5_KP_I_A12_ADD">'[2]5(KP-I)A.1.2'!#REF!</definedName>
    <definedName name="KP_5_KP_I_A12_FORMULA_HEADER_ID">#REF!</definedName>
    <definedName name="KP_5_KP_I_A12_IDSUB">'[2]5(KP-I)A.1.2'!#REF!</definedName>
    <definedName name="KP_5_KP_I_A12_IDSUB_2a2b">#REF!</definedName>
    <definedName name="KP_5_KP_I_A12_LOCKCELLS">#REF!</definedName>
    <definedName name="KP_5_KP_I_A13_ADD">'[2]5(KP-I)A.1.3'!#REF!</definedName>
    <definedName name="KP_5_KP_I_A13_FORMULA_HEADER_ID">#REF!</definedName>
    <definedName name="KP_5_KP_I_A13_IDSUB">'[2]5(KP-I)A.1.3'!#REF!</definedName>
    <definedName name="KP_5_KP_I_A13_IDSUB_2a2b">#REF!</definedName>
    <definedName name="KP_5_KP_I_A13_LOCKCELLS">#REF!</definedName>
    <definedName name="KP_5_KP_I_A2_ADD">'[2]5(KP-I)A.2.'!#REF!</definedName>
    <definedName name="KP_5_KP_I_A2_FORMULA_HEADER_ID">#REF!</definedName>
    <definedName name="KP_5_KP_I_A2_IDSUB">'[2]5(KP-I)A.2.'!#REF!</definedName>
    <definedName name="KP_5_KP_I_A2_LOCKCELLS">#REF!</definedName>
    <definedName name="KP_5_KP_I_A21_ADD">'[2]5(KP-I)A.2.1'!#REF!</definedName>
    <definedName name="KP_5_KP_I_A21_FORMULA_HEADER_ID">#REF!</definedName>
    <definedName name="KP_5_KP_I_A21_IDSUB">'[2]5(KP-I)A.2.1'!#REF!</definedName>
    <definedName name="KP_5_KP_I_A21_LOCKCELLS">#REF!</definedName>
    <definedName name="KP_5_KP_I_B1_ADD">'[2]5(KP-I)B.1'!#REF!</definedName>
    <definedName name="KP_5_KP_I_B1_FORMULA_HEADER_ID">#REF!</definedName>
    <definedName name="KP_5_KP_I_B1_IDSUB">'[2]5(KP-I)B.1'!#REF!</definedName>
    <definedName name="KP_5_KP_I_B1_LOCKCELLS">#REF!</definedName>
    <definedName name="KP_5_KP_I_B2_ADD">'[2]5(KP-I)B.2'!#REF!</definedName>
    <definedName name="KP_5_KP_I_B2_FORMULA_HEADER_ID">#REF!</definedName>
    <definedName name="KP_5_KP_I_B2_IDSUB">'[2]5(KP-I)B.2'!#REF!</definedName>
    <definedName name="KP_5_KP_I_B2_LOCKCELLS">#REF!</definedName>
    <definedName name="KP_5_KP_I_B3_ADD">'[2]5(KP-I)B.3'!#REF!</definedName>
    <definedName name="KP_5_KP_I_B3_FORMULA_HEADER_ID">#REF!</definedName>
    <definedName name="KP_5_KP_I_B3_IDSUB">'[2]5(KP-I)B.3'!#REF!</definedName>
    <definedName name="KP_5_KP_I_B3_LOCKCELLS">#REF!</definedName>
    <definedName name="KP_5_KP_I_B4_ADD">'[2]5(KP-I)B.4'!#REF!</definedName>
    <definedName name="KP_5_KP_I_B4_FORMULA_HEADER_ID">#REF!</definedName>
    <definedName name="KP_5_KP_I_B4_IDSUB">'[2]5(KP-I)B.4'!#REF!</definedName>
    <definedName name="KP_5_KP_I_B4_LOCKCELLS">#REF!</definedName>
    <definedName name="KP_5_KP_II_1_A11_DYN_REGION">#REF!</definedName>
    <definedName name="KP_5_KP_II_1_A11_DYNROWS">#REF!</definedName>
    <definedName name="KP_5_KP_II_1_A11_FORMULA_HEADER_ID">#REF!</definedName>
    <definedName name="KP_5_KP_II_1_A11_IDCODE">'[2]5(KP-II)1'!#REF!</definedName>
    <definedName name="KP_5_KP_II_1_A12_DYN_REGION">#REF!</definedName>
    <definedName name="KP_5_KP_II_1_A12_DYNROWS">#REF!</definedName>
    <definedName name="KP_5_KP_II_1_A12_FORMULA_HEADER_ID">#REF!</definedName>
    <definedName name="KP_5_KP_II_1_A12_IDCODE">'[2]5(KP-II)1'!#REF!</definedName>
    <definedName name="KP_5_KP_II_1_ADD">'[2]5(KP-II)1'!#REF!</definedName>
    <definedName name="KP_5_KP_II_1_B1_DYN_REGION">#REF!</definedName>
    <definedName name="KP_5_KP_II_1_B1_DYNROWS">#REF!</definedName>
    <definedName name="KP_5_KP_II_1_B1_FORMULA_HEADER_ID">#REF!</definedName>
    <definedName name="KP_5_KP_II_1_B1_IDCODE">'[2]5(KP-II)1'!#REF!</definedName>
    <definedName name="KP_5_KP_II_2_ADD">'[2]5(KP-II)2'!#REF!</definedName>
    <definedName name="KP_5_KP_II_2_B1_DYN_REGION">#REF!</definedName>
    <definedName name="KP_5_KP_II_2_B1_DYNROWS">#REF!</definedName>
    <definedName name="KP_5_KP_II_2_B1_FORMULA_HEADER_ID">#REF!</definedName>
    <definedName name="KP_5_KP_II_2_B1_IDCODE">'[2]5(KP-II)2'!#REF!</definedName>
    <definedName name="KP_5_KP_II_3_A2_DYN_REGION">#REF!</definedName>
    <definedName name="KP_5_KP_II_3_A2_DYNROWS">#REF!</definedName>
    <definedName name="KP_5_KP_II_3_A2_FORMULA_HEADER_ID">#REF!</definedName>
    <definedName name="KP_5_KP_II_3_A21_DYN_REGION">#REF!</definedName>
    <definedName name="KP_5_KP_II_3_A21_DYNROWS">#REF!</definedName>
    <definedName name="KP_5_KP_II_3_A21_FORMULA_HEADER_ID">#REF!</definedName>
    <definedName name="KP_5_KP_II_3_A21_IDCODE_HEADER">'[2]5(KP-II)3'!#REF!</definedName>
    <definedName name="KP_5_KP_II_3_ADD">'[2]5(KP-II)3'!#REF!</definedName>
    <definedName name="KP_5_KP_II_3_B2_DYN_REGION">#REF!</definedName>
    <definedName name="KP_5_KP_II_3_B2_DYNROWS">#REF!</definedName>
    <definedName name="KP_5_KP_II_3_B2_FORMULA_HEADER_ID">#REF!</definedName>
    <definedName name="KP_5_KP_II_3_B2_IDCODE_HEADER">'[2]5(KP-II)3'!#REF!</definedName>
    <definedName name="KP_5_KP_II_3_D15">'[2]5(KP-II)3'!#REF!</definedName>
    <definedName name="KP_5_KP_II_4_A11_DYN_REGION">#REF!</definedName>
    <definedName name="KP_5_KP_II_4_A11_DYNROWS">#REF!</definedName>
    <definedName name="KP_5_KP_II_4_A11_FORMULA_HEADER_ID">#REF!</definedName>
    <definedName name="KP_5_KP_II_4_A11_IDCODE">'[2]5(KP-II)4'!#REF!</definedName>
    <definedName name="KP_5_KP_II_4_A12_DYN_REGION">#REF!</definedName>
    <definedName name="KP_5_KP_II_4_A12_DYNROWS">#REF!</definedName>
    <definedName name="KP_5_KP_II_4_A12_FORMULA_HEADER_ID">#REF!</definedName>
    <definedName name="KP_5_KP_II_4_A12_IDCODE">'[2]5(KP-II)4'!#REF!</definedName>
    <definedName name="KP_5_KP_II_4_A2_DYN_REGION">#REF!</definedName>
    <definedName name="KP_5_KP_II_4_A2_DYNROWS">#REF!</definedName>
    <definedName name="KP_5_KP_II_4_A2_FORMULA_HEADER_ID">#REF!</definedName>
    <definedName name="KP_5_KP_II_4_A2_IDCODE">'[2]5(KP-II)4'!#REF!</definedName>
    <definedName name="KP_5_KP_II_4_ADD">'[2]5(KP-II)4'!#REF!</definedName>
    <definedName name="KP_5_KP_II_4_B1_DYN_REGION">#REF!</definedName>
    <definedName name="KP_5_KP_II_4_B1_DYNROWS">#REF!</definedName>
    <definedName name="KP_5_KP_II_4_B1_FORMULA_HEADER_ID">#REF!</definedName>
    <definedName name="KP_5_KP_II_4_B1_IDCODE">'[2]5(KP-II)4'!#REF!</definedName>
    <definedName name="KP_5_KP_II_4_B2_DYN_REGION">#REF!</definedName>
    <definedName name="KP_5_KP_II_4_B2_DYNROWS">#REF!</definedName>
    <definedName name="KP_5_KP_II_4_B2_FORMULA_HEADER_ID">#REF!</definedName>
    <definedName name="KP_5_KP_II_4_B2_IDCODE">'[2]5(KP-II)4'!#REF!</definedName>
    <definedName name="KP_5_KP_II_4_B3_DYN_REGION">#REF!</definedName>
    <definedName name="KP_5_KP_II_4_B3_DYNROWS">#REF!</definedName>
    <definedName name="KP_5_KP_II_4_B3_FORMULA_HEADER_ID">#REF!</definedName>
    <definedName name="KP_5_KP_II_4_B3_IDCODE">'[2]5(KP-II)4'!#REF!</definedName>
    <definedName name="KP_5_KP_II_4_B4_DYN_REGION">#REF!</definedName>
    <definedName name="KP_5_KP_II_4_B4_DYNROWS">#REF!</definedName>
    <definedName name="KP_5_KP_II_4_B4_FORMULA_HEADER_ID">#REF!</definedName>
    <definedName name="KP_5_KP_II_4_B4_IDCODE">'[2]5(KP-II)4'!#REF!</definedName>
    <definedName name="KP_5_KP_II_5_A11_DYN_REGION">#REF!</definedName>
    <definedName name="KP_5_KP_II_5_A11_DYNROWS">#REF!</definedName>
    <definedName name="KP_5_KP_II_5_A11_FORMULA_HEADER_ID">#REF!</definedName>
    <definedName name="KP_5_KP_II_5_A11_IDCODE">'[2]5(KP-II)5'!#REF!</definedName>
    <definedName name="KP_5_KP_II_5_A12_DYN_REGION">#REF!</definedName>
    <definedName name="KP_5_KP_II_5_A12_DYNROWS">#REF!</definedName>
    <definedName name="KP_5_KP_II_5_A12_FORMULA_HEADER_ID">#REF!</definedName>
    <definedName name="KP_5_KP_II_5_A12_IDCODE">'[2]5(KP-II)5'!#REF!</definedName>
    <definedName name="KP_5_KP_II_5_A12_IDCODE_HEADER">'[2]5(KP-II)5'!#REF!</definedName>
    <definedName name="KP_5_KP_II_5_A2_DYN_REGION">#REF!</definedName>
    <definedName name="KP_5_KP_II_5_A2_DYNROWS">#REF!</definedName>
    <definedName name="KP_5_KP_II_5_A2_FORMULA_HEADER_ID">#REF!</definedName>
    <definedName name="KP_5_KP_II_5_A2_IDCODE">'[2]5(KP-II)5'!#REF!</definedName>
    <definedName name="KP_5_KP_II_5_ADD">'[2]5(KP-II)5'!#REF!</definedName>
    <definedName name="KP_5_KP_II_5_B1_DYN_REGION">#REF!</definedName>
    <definedName name="KP_5_KP_II_5_B1_DYNROWS">#REF!</definedName>
    <definedName name="KP_5_KP_II_5_B1_FORMULA_HEADER_ID">#REF!</definedName>
    <definedName name="KP_5_KP_II_5_B1_IDCODE">'[2]5(KP-II)5'!#REF!</definedName>
    <definedName name="KP_5_KP_II_5_B1_IDCODE_HEADER">'[2]5(KP-II)5'!#REF!</definedName>
    <definedName name="KP_5_KP_II_5_B2_DYN_REGION">#REF!</definedName>
    <definedName name="KP_5_KP_II_5_B2_DYNROWS">#REF!</definedName>
    <definedName name="KP_5_KP_II_5_B2_FORMULA_HEADER_ID">#REF!</definedName>
    <definedName name="KP_5_KP_II_5_B2_IDCODE">'[2]5(KP-II)5'!#REF!</definedName>
    <definedName name="KP_5_KP_II_5_B3_DYN_REGION">#REF!</definedName>
    <definedName name="KP_5_KP_II_5_B3_DYNROWS">#REF!</definedName>
    <definedName name="KP_5_KP_II_5_B3_FORMULA_HEADER_ID">#REF!</definedName>
    <definedName name="KP_5_KP_II_5_B3_IDCODE">'[2]5(KP-II)5'!#REF!</definedName>
    <definedName name="KP_5_KP_II_5_B3_IDCODE_HEADER">'[2]5(KP-II)5'!#REF!</definedName>
    <definedName name="KP_5_KP_II_5_B4_DYN_REGION">#REF!</definedName>
    <definedName name="KP_5_KP_II_5_B4_DYNROWS">#REF!</definedName>
    <definedName name="KP_5_KP_II_5_B4_FORMULA_HEADER_ID">#REF!</definedName>
    <definedName name="KP_5_KP_II_5_B4_IDCODE">'[2]5(KP-II)5'!#REF!</definedName>
    <definedName name="KP_5_KP_II_5_H15">'[2]5(KP-II)5'!#REF!</definedName>
    <definedName name="KP_5_KP_II_5_H27">'[2]5(KP-II)5'!#REF!</definedName>
    <definedName name="KP_5_KP_II_5_H39">'[2]5(KP-II)5'!#REF!</definedName>
    <definedName name="KP_5_KP_II_5_I15">'[2]5(KP-II)5'!#REF!</definedName>
    <definedName name="KP_5_KP_II_5_I27">'[2]5(KP-II)5'!#REF!</definedName>
    <definedName name="KP_5_KP_II_5_I39">'[2]5(KP-II)5'!#REF!</definedName>
    <definedName name="KP_5_KP_II_5_J15">'[2]5(KP-II)5'!#REF!</definedName>
    <definedName name="KP_5_KP_II_5_J27">'[2]5(KP-II)5'!#REF!</definedName>
    <definedName name="KP_5_KP_II_5_J39">'[2]5(KP-II)5'!#REF!</definedName>
    <definedName name="KP_5_KP_INFO_DYN_REGION">#REF!</definedName>
    <definedName name="KP_5_KP_INFO_DYNROWS">#REF!</definedName>
    <definedName name="KP_5_KP_INFO_FORMULA_HEADER_ID">#REF!</definedName>
    <definedName name="KP_5_KP_INFO_IDCODE">'[2]5(KP)'!#REF!</definedName>
    <definedName name="KP_5KP_IA.1.3_A11_IDSUB">#REF!</definedName>
    <definedName name="KP_5KP_IA.1.3_Dyn1A111">#REF!</definedName>
    <definedName name="KP_Accounting_A1_DYN_REGION">#REF!</definedName>
    <definedName name="KP_Accounting_A1_DYNROWS">#REF!</definedName>
    <definedName name="KP_Accounting_A1_FORMULA_HEADER_ID">#REF!</definedName>
    <definedName name="KP_Accounting_A1_IDCODE">#REF!</definedName>
    <definedName name="KP_Accounting_A1_IDCODE_HEADER">#REF!</definedName>
    <definedName name="KP_Accounting_MAIN">#REF!</definedName>
    <definedName name="KP_Accounting_VALUE">#REF!</definedName>
    <definedName name="KP_NIR3_ADD">'[2]NIR-3'!#REF!</definedName>
    <definedName name="KP_NIR3_NEW">'[2]NIR-3'!#REF!</definedName>
    <definedName name="KP_NIR3_VALUE">'[2]NIR-3'!$C$7:$F$7,'[2]NIR-3'!#REF!</definedName>
    <definedName name="_xlnm.Print_Area" localSheetId="0">'MS Summary2 - proxy'!$A$1:$J$74</definedName>
    <definedName name="PWD">#REF!</definedName>
    <definedName name="SetEntryCellsEmpty">#REF!</definedName>
    <definedName name="Sheet29Range1">#REF!</definedName>
    <definedName name="Sheet29Range2">#REF!</definedName>
    <definedName name="Sheet32Range2">[3]Table4.Ds1!#REF!</definedName>
    <definedName name="Sheet32Range4">[3]Table4.Ds1!#REF!</definedName>
    <definedName name="Sheet33Range1">#REF!</definedName>
    <definedName name="Sheet33Range3">#REF!</definedName>
    <definedName name="Sheet36Range1">#REF!</definedName>
    <definedName name="Sheet37Range1">#REF!</definedName>
    <definedName name="Sheet37Range2">#REF!</definedName>
    <definedName name="Sheet37Range3">#REF!</definedName>
    <definedName name="Sheet37Range4">#REF!</definedName>
    <definedName name="Sheet37Range5">#REF!</definedName>
    <definedName name="Sheet37Range6">#REF!</definedName>
    <definedName name="Sheet37Range7">#REF!</definedName>
    <definedName name="Sheet37Range8">#REF!</definedName>
    <definedName name="Sheet37Range9">#REF!</definedName>
    <definedName name="Sheet38Range1">#REF!</definedName>
    <definedName name="Sheet38Range2">#REF!</definedName>
    <definedName name="Sheet38Range3">#REF!</definedName>
    <definedName name="Sheet38Range4">#REF!</definedName>
    <definedName name="Sheet38Range5">#REF!</definedName>
    <definedName name="Sheet38Range6">#REF!</definedName>
    <definedName name="Sheet38Range7">#REF!</definedName>
    <definedName name="Sheet39Range1">#REF!</definedName>
    <definedName name="Sheet39Range2">#REF!</definedName>
    <definedName name="Sheet39Range3">#REF!</definedName>
    <definedName name="Sheet39Range4">#REF!</definedName>
    <definedName name="Sheet39Range5">#REF!</definedName>
    <definedName name="Sheet40Range1">#REF!</definedName>
    <definedName name="Sheet40Range2">#REF!</definedName>
    <definedName name="Sheet40Range3">#REF!</definedName>
    <definedName name="Sheet40Range4">#REF!</definedName>
    <definedName name="Sheet40Range5">#REF!</definedName>
    <definedName name="Sheet40Range6">#REF!</definedName>
    <definedName name="Sheet40Range7">#REF!</definedName>
    <definedName name="Sheet41Range1">#REF!</definedName>
    <definedName name="Sheet41Range2">#REF!</definedName>
    <definedName name="Sheet46Range1">#REF!</definedName>
    <definedName name="Sheet46Range2">#REF!</definedName>
    <definedName name="Sheet46Range3">#REF!</definedName>
    <definedName name="Sheet46Range4">#REF!</definedName>
    <definedName name="Sheet46Range5">#REF!</definedName>
    <definedName name="Sheet50Range1">#REF!</definedName>
    <definedName name="Sheet50Range2">#REF!</definedName>
    <definedName name="Sheet51Range1">'MS Summary2 - proxy'!$A$5:$J$55</definedName>
    <definedName name="Sheet51Range2">'MS Summary2 - proxy'!$A$57:$J$62</definedName>
    <definedName name="Sheet51Range3">'MS Summary2 - proxy'!#REF!</definedName>
    <definedName name="Sheet51Range4">'MS Summary2 - proxy'!#REF!</definedName>
    <definedName name="Sheet51Range5">'MS Summary2 - proxy'!$I$1:$I$3</definedName>
    <definedName name="Sheet55Range2">[4]Table8s3!#REF!</definedName>
    <definedName name="Sheet55Range3">[4]Table8s3!#REF!</definedName>
    <definedName name="Sheet55Range4">[4]Table8s3!#REF!</definedName>
    <definedName name="Sheet55Range6">[4]Table8s3!#REF!</definedName>
    <definedName name="Sheet56Range1">#REF!</definedName>
    <definedName name="Sheet56Range2">#REF!</definedName>
    <definedName name="Sheet56Range3">#REF!</definedName>
    <definedName name="Sheet56Range4">#REF!</definedName>
    <definedName name="Sheet56Range5">#REF!</definedName>
    <definedName name="Sheet56Range6">#REF!</definedName>
    <definedName name="Sheet58Range1">#REF!</definedName>
    <definedName name="Sheet58Range2">#REF!</definedName>
    <definedName name="Sheet58Range3">#REF!</definedName>
    <definedName name="Sheet58Range4">#REF!</definedName>
    <definedName name="Sheet58Range5">#REF!</definedName>
    <definedName name="Sheet58Range6">#REF!</definedName>
    <definedName name="Sheet64Range2">[4]Table7!#REF!</definedName>
    <definedName name="Sheet64Range4">[4]Table7!#REF!</definedName>
    <definedName name="Sheet8Range2">'[3]Table1.A(c)'!#REF!</definedName>
    <definedName name="Sheet9Range5">'[3]Table1.A(d)changed'!#REF!</definedName>
    <definedName name="ValidateZero">#REF!</definedName>
    <definedName name="VCache_Version">#REF!</definedName>
    <definedName name="Version_number">#REF!</definedName>
    <definedName name="VL_Version">#REF!</definedName>
  </definedNames>
  <calcPr calcId="152511"/>
</workbook>
</file>

<file path=xl/calcChain.xml><?xml version="1.0" encoding="utf-8"?>
<calcChain xmlns="http://schemas.openxmlformats.org/spreadsheetml/2006/main">
  <c r="J25" i="1" l="1"/>
  <c r="M25" i="1" s="1"/>
  <c r="R43" i="1"/>
  <c r="R44" i="1"/>
  <c r="R45" i="1"/>
  <c r="R46" i="1"/>
  <c r="R47" i="1"/>
  <c r="R48" i="1"/>
  <c r="R49" i="1"/>
  <c r="R50" i="1"/>
  <c r="R51" i="1"/>
  <c r="R52" i="1"/>
  <c r="R36" i="1"/>
  <c r="R37" i="1"/>
  <c r="R38" i="1"/>
  <c r="R39" i="1"/>
  <c r="R40" i="1"/>
  <c r="R41" i="1"/>
  <c r="R42" i="1"/>
  <c r="R28" i="1"/>
  <c r="R29" i="1"/>
  <c r="R30" i="1"/>
  <c r="R31" i="1"/>
  <c r="R32" i="1"/>
  <c r="R33" i="1"/>
  <c r="R34" i="1"/>
  <c r="R35" i="1"/>
  <c r="R22" i="1"/>
  <c r="R23" i="1"/>
  <c r="R24" i="1"/>
  <c r="R26" i="1"/>
  <c r="R9" i="1"/>
  <c r="R10" i="1"/>
  <c r="R11" i="1"/>
  <c r="R12" i="1"/>
  <c r="R13" i="1"/>
  <c r="R14" i="1"/>
  <c r="R15" i="1"/>
  <c r="R16" i="1"/>
  <c r="R17" i="1"/>
  <c r="R18" i="1"/>
  <c r="R20" i="1"/>
  <c r="R21" i="1"/>
  <c r="R8" i="1"/>
  <c r="L7" i="1"/>
  <c r="O8" i="1"/>
  <c r="N8" i="1"/>
  <c r="M8" i="1"/>
  <c r="L19" i="1"/>
  <c r="M24" i="1"/>
  <c r="M26" i="1"/>
  <c r="M23" i="1"/>
  <c r="M9" i="1"/>
  <c r="P18" i="1"/>
  <c r="P17" i="1"/>
  <c r="R25" i="1" l="1"/>
  <c r="M13" i="1"/>
  <c r="M14" i="1"/>
  <c r="M15" i="1"/>
  <c r="M16" i="1"/>
  <c r="M17" i="1"/>
  <c r="M12" i="1"/>
  <c r="D58" i="1" l="1"/>
  <c r="C58" i="1"/>
  <c r="D12" i="1"/>
  <c r="C12" i="1"/>
  <c r="B12" i="1"/>
  <c r="D57" i="1" l="1"/>
  <c r="J61" i="1"/>
  <c r="J62" i="1"/>
  <c r="J63" i="1"/>
  <c r="L8" i="1"/>
  <c r="P19" i="1"/>
  <c r="J50" i="1"/>
  <c r="J51" i="1"/>
  <c r="J52" i="1"/>
  <c r="J53" i="1"/>
  <c r="J49" i="1"/>
  <c r="J41" i="1"/>
  <c r="J42" i="1"/>
  <c r="J43" i="1"/>
  <c r="J44" i="1"/>
  <c r="J45" i="1"/>
  <c r="J46" i="1"/>
  <c r="J47" i="1"/>
  <c r="J40" i="1"/>
  <c r="J30" i="1"/>
  <c r="J31" i="1"/>
  <c r="J32" i="1"/>
  <c r="J33" i="1"/>
  <c r="J34" i="1"/>
  <c r="J35" i="1"/>
  <c r="J36" i="1"/>
  <c r="J37" i="1"/>
  <c r="J38" i="1"/>
  <c r="J29" i="1"/>
  <c r="J21" i="1"/>
  <c r="M21" i="1" s="1"/>
  <c r="J22" i="1"/>
  <c r="M22" i="1" s="1"/>
  <c r="J23" i="1"/>
  <c r="J24" i="1"/>
  <c r="J26" i="1"/>
  <c r="J27" i="1"/>
  <c r="J20" i="1"/>
  <c r="M20" i="1" s="1"/>
  <c r="C28" i="1"/>
  <c r="D28" i="1"/>
  <c r="B28" i="1"/>
  <c r="D48" i="1"/>
  <c r="C48" i="1"/>
  <c r="B48" i="1"/>
  <c r="R27" i="1" l="1"/>
  <c r="M27" i="1"/>
  <c r="M19" i="1" s="1"/>
  <c r="N7" i="1" s="1"/>
  <c r="J28" i="1"/>
  <c r="J48" i="1"/>
  <c r="J39" i="1"/>
  <c r="J19" i="1"/>
  <c r="D15" i="1"/>
  <c r="C15" i="1"/>
  <c r="B15" i="1"/>
  <c r="R19" i="1" l="1"/>
  <c r="N19" i="1"/>
  <c r="O19" i="1" s="1"/>
  <c r="J58" i="1"/>
  <c r="C57" i="1"/>
  <c r="B57" i="1"/>
  <c r="J10" i="1"/>
  <c r="J11" i="1"/>
  <c r="J12" i="1"/>
  <c r="J13" i="1"/>
  <c r="J14" i="1"/>
  <c r="J15" i="1"/>
  <c r="J16" i="1"/>
  <c r="J17" i="1"/>
  <c r="C19" i="1"/>
  <c r="D19" i="1"/>
  <c r="E19" i="1"/>
  <c r="E7" i="1" s="1"/>
  <c r="F19" i="1"/>
  <c r="F7" i="1" s="1"/>
  <c r="G19" i="1"/>
  <c r="G7" i="1" s="1"/>
  <c r="H19" i="1"/>
  <c r="H7" i="1" s="1"/>
  <c r="I19" i="1"/>
  <c r="I7" i="1" s="1"/>
  <c r="B19" i="1"/>
  <c r="C9" i="1"/>
  <c r="C8" i="1" s="1"/>
  <c r="D9" i="1"/>
  <c r="J9" i="1" s="1"/>
  <c r="B9" i="1"/>
  <c r="B8" i="1" s="1"/>
  <c r="D8" i="1" l="1"/>
  <c r="J8" i="1" s="1"/>
  <c r="J57" i="1"/>
  <c r="L66" i="1"/>
  <c r="D39" i="1"/>
  <c r="D7" i="1" s="1"/>
  <c r="C39" i="1"/>
  <c r="C7" i="1" s="1"/>
  <c r="B39" i="1"/>
  <c r="J66" i="1" l="1"/>
  <c r="J68" i="1" s="1"/>
  <c r="J67" i="1"/>
  <c r="J69" i="1" s="1"/>
  <c r="J7" i="1"/>
  <c r="M7" i="1" s="1"/>
  <c r="O7" i="1" s="1"/>
  <c r="M66" i="1"/>
  <c r="B7" i="1"/>
</calcChain>
</file>

<file path=xl/sharedStrings.xml><?xml version="1.0" encoding="utf-8"?>
<sst xmlns="http://schemas.openxmlformats.org/spreadsheetml/2006/main" count="217" uniqueCount="97">
  <si>
    <r>
      <t>SUMMARY 2   SUMMARY REPORT FOR CO</t>
    </r>
    <r>
      <rPr>
        <b/>
        <vertAlign val="sub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 EQUIVALENT EMISSIONS</t>
    </r>
  </si>
  <si>
    <t>Year</t>
  </si>
  <si>
    <t>(Sheet 1 of 1)</t>
  </si>
  <si>
    <t>Submission</t>
  </si>
  <si>
    <t>Country</t>
  </si>
  <si>
    <t xml:space="preserve">GREENHOUSE GAS SOURCE AND </t>
  </si>
  <si>
    <t xml:space="preserve">HFCs </t>
  </si>
  <si>
    <t>PFCs</t>
  </si>
  <si>
    <t>Unspecified mix of HFCs and PFCs</t>
  </si>
  <si>
    <t xml:space="preserve">Total </t>
  </si>
  <si>
    <t>SINK CATEGORIES</t>
  </si>
  <si>
    <t>1. Energy</t>
  </si>
  <si>
    <t>A. Fuel combustion (sectoral approach)</t>
  </si>
  <si>
    <t>1.  Energy industries</t>
  </si>
  <si>
    <t>2.  Manufacturing industries and construction</t>
  </si>
  <si>
    <t>3.  Transport</t>
  </si>
  <si>
    <t>4.  Other sectors</t>
  </si>
  <si>
    <t>5.  Other</t>
  </si>
  <si>
    <t>B. Fugitive emissions from fuels</t>
  </si>
  <si>
    <t>1.  Solid fuels</t>
  </si>
  <si>
    <t>2.  Industrial processes and product use</t>
  </si>
  <si>
    <t>A.  Mineral industry</t>
  </si>
  <si>
    <t>B.  Chemical industry</t>
  </si>
  <si>
    <t>C.  Metal industry</t>
  </si>
  <si>
    <r>
      <t>D.  Non-energy products from fuels and solvent use</t>
    </r>
    <r>
      <rPr>
        <strike/>
        <sz val="9"/>
        <rFont val="Times New Roman"/>
        <family val="1"/>
      </rPr>
      <t/>
    </r>
  </si>
  <si>
    <r>
      <t xml:space="preserve">E.  Electronic Industry </t>
    </r>
    <r>
      <rPr>
        <strike/>
        <sz val="9"/>
        <color indexed="8"/>
        <rFont val="Times New Roman"/>
        <family val="1"/>
      </rPr>
      <t/>
    </r>
  </si>
  <si>
    <r>
      <t xml:space="preserve">F.  Product uses as ODS substitutes </t>
    </r>
    <r>
      <rPr>
        <strike/>
        <sz val="9"/>
        <color indexed="8"/>
        <rFont val="Times New Roman"/>
        <family val="1"/>
      </rPr>
      <t/>
    </r>
  </si>
  <si>
    <r>
      <t xml:space="preserve">G.  Other product manufacture and use </t>
    </r>
    <r>
      <rPr>
        <sz val="10"/>
        <rFont val="Arial"/>
        <family val="2"/>
      </rPr>
      <t/>
    </r>
  </si>
  <si>
    <t xml:space="preserve">H.  Other </t>
  </si>
  <si>
    <t>3.  Agriculture</t>
  </si>
  <si>
    <t>A.  Enteric fermentation</t>
  </si>
  <si>
    <t>B.  Manure management</t>
  </si>
  <si>
    <t>C.  Rice cultivation</t>
  </si>
  <si>
    <r>
      <t>D.  Agricultural soils</t>
    </r>
    <r>
      <rPr>
        <vertAlign val="superscript"/>
        <sz val="9"/>
        <color indexed="8"/>
        <rFont val="Times New Roman"/>
        <family val="1"/>
      </rPr>
      <t/>
    </r>
  </si>
  <si>
    <t>F.  Field burning of agricultural residues</t>
  </si>
  <si>
    <t>G. Liming</t>
  </si>
  <si>
    <t>H. Urea application</t>
  </si>
  <si>
    <t>A. Forest land</t>
  </si>
  <si>
    <t>B. Cropland</t>
  </si>
  <si>
    <t>C. Grassland</t>
  </si>
  <si>
    <t>D. Wetlands</t>
  </si>
  <si>
    <t xml:space="preserve">E. Settlements </t>
  </si>
  <si>
    <t>F. Other land</t>
  </si>
  <si>
    <t>G. Harvested wood products</t>
  </si>
  <si>
    <r>
      <t>H. Other</t>
    </r>
    <r>
      <rPr>
        <i/>
        <sz val="9"/>
        <rFont val="Times New Roman"/>
        <family val="1"/>
      </rPr>
      <t xml:space="preserve">       </t>
    </r>
  </si>
  <si>
    <t>5.  Waste</t>
  </si>
  <si>
    <t>B.  Biological treatment of solid waste</t>
  </si>
  <si>
    <t>C.  Incineration and open burning of waste</t>
  </si>
  <si>
    <t>D.  Waste water treatment and discharge</t>
  </si>
  <si>
    <t>International bunkers</t>
  </si>
  <si>
    <t>Aviation</t>
  </si>
  <si>
    <t>Navigation</t>
  </si>
  <si>
    <t>Multilateral operations</t>
  </si>
  <si>
    <t>Long-term storage of C in waste disposal sites</t>
  </si>
  <si>
    <t>ETS</t>
  </si>
  <si>
    <t>non-ETS</t>
  </si>
  <si>
    <t>Brief description of the key drivers underpinning the increase or decrease in GHG emissions in t-1 (proxy) compared to t-2 (inventory). If this information is publicly available please include the hyperlink to the relevant website.</t>
  </si>
  <si>
    <t>CO2 equivalent (Gg )</t>
  </si>
  <si>
    <t/>
  </si>
  <si>
    <t>2.  Oil and natural gas</t>
  </si>
  <si>
    <t>E.  Prescribed burning of savannas</t>
  </si>
  <si>
    <t>I.  Other carbon-containing fertilizers</t>
  </si>
  <si>
    <t xml:space="preserve">J.  Other </t>
  </si>
  <si>
    <r>
      <t xml:space="preserve">6.  Other </t>
    </r>
    <r>
      <rPr>
        <b/>
        <i/>
        <sz val="9"/>
        <rFont val="Times New Roman"/>
        <family val="1"/>
      </rPr>
      <t>(as specified in summary 1.A)</t>
    </r>
  </si>
  <si>
    <r>
      <t>Memo items:</t>
    </r>
    <r>
      <rPr>
        <b/>
        <vertAlign val="superscript"/>
        <sz val="9"/>
        <rFont val="Times New Roman"/>
        <family val="1"/>
      </rPr>
      <t>(2)</t>
    </r>
  </si>
  <si>
    <r>
      <t>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emissions from biomass</t>
    </r>
  </si>
  <si>
    <r>
      <t>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captured</t>
    </r>
  </si>
  <si>
    <r>
      <t>Indirect N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O</t>
    </r>
  </si>
  <si>
    <r>
      <t>Indirect CO</t>
    </r>
    <r>
      <rPr>
        <b/>
        <vertAlign val="subscript"/>
        <sz val="9"/>
        <rFont val="Times New Roman"/>
        <family val="1"/>
      </rPr>
      <t xml:space="preserve">2 </t>
    </r>
    <r>
      <rPr>
        <b/>
        <vertAlign val="superscript"/>
        <sz val="9"/>
        <rFont val="Times New Roman"/>
        <family val="1"/>
      </rPr>
      <t>(3)</t>
    </r>
  </si>
  <si>
    <r>
      <t>Total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equivalent emissions without land use, land-use change and forestry</t>
    </r>
  </si>
  <si>
    <r>
      <t>Total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equivalent emissions with land use, land-use change and forestry</t>
    </r>
  </si>
  <si>
    <r>
      <t>Total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equivalent emissions, including indirect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,  without land use, land-use change and forestry</t>
    </r>
  </si>
  <si>
    <r>
      <t>Total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equivalent emissions, including indirect 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,  with land use, land-use change and forestry</t>
    </r>
  </si>
  <si>
    <r>
      <t xml:space="preserve">(1)     </t>
    </r>
    <r>
      <rPr>
        <sz val="9"/>
        <rFont val="Times New Roman"/>
        <family val="1"/>
      </rPr>
      <t>For carbon dioxide (CO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) from land use, land-use change and forestry the net emissions/removals are to be reported.  For the purposes of reporting, the signs for removals are always negative (-) and for emissions positive (+). </t>
    </r>
  </si>
  <si>
    <r>
      <t xml:space="preserve">(2)     </t>
    </r>
    <r>
      <rPr>
        <sz val="9"/>
        <rFont val="Times New Roman"/>
        <family val="1"/>
      </rPr>
      <t>See footnote 7 to table Summary 1.A.</t>
    </r>
  </si>
  <si>
    <r>
      <t xml:space="preserve">(3)    </t>
    </r>
    <r>
      <rPr>
        <sz val="9"/>
        <rFont val="Times New Roman"/>
        <family val="1"/>
      </rPr>
      <t>In accordance with the UNFCCC Annex I inventory reporting guidelines, for Parties that decide to report indirect CO</t>
    </r>
    <r>
      <rPr>
        <vertAlign val="subscript"/>
        <sz val="9"/>
        <rFont val="Times New Roman"/>
        <family val="1"/>
      </rPr>
      <t>2,</t>
    </r>
    <r>
      <rPr>
        <sz val="9"/>
        <rFont val="Times New Roman"/>
        <family val="1"/>
      </rPr>
      <t xml:space="preserve"> the national totals shall be provided with and  without indirect CO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>.</t>
    </r>
  </si>
  <si>
    <r>
      <t>C. CO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transport and storage</t>
    </r>
  </si>
  <si>
    <r>
      <t>4. Land use, land-use change and forestry</t>
    </r>
    <r>
      <rPr>
        <b/>
        <vertAlign val="superscript"/>
        <sz val="9"/>
        <rFont val="Times New Roman"/>
        <family val="1"/>
      </rPr>
      <t>(1)</t>
    </r>
  </si>
  <si>
    <r>
      <t>A.  Solid waste disposal</t>
    </r>
    <r>
      <rPr>
        <b/>
        <sz val="9"/>
        <rFont val="Times New Roman"/>
        <family val="1"/>
      </rPr>
      <t xml:space="preserve"> </t>
    </r>
  </si>
  <si>
    <r>
      <t>E.  Other</t>
    </r>
    <r>
      <rPr>
        <b/>
        <i/>
        <sz val="9"/>
        <rFont val="Times New Roman"/>
        <family val="1"/>
      </rPr>
      <t xml:space="preserve"> </t>
    </r>
  </si>
  <si>
    <r>
      <t>CO</t>
    </r>
    <r>
      <rPr>
        <b/>
        <vertAlign val="subscript"/>
        <sz val="9"/>
        <rFont val="Times New Roman"/>
        <family val="1"/>
      </rPr>
      <t>2</t>
    </r>
    <r>
      <rPr>
        <b/>
        <vertAlign val="superscript"/>
        <sz val="9"/>
        <rFont val="Times New Roman"/>
        <family val="1"/>
      </rPr>
      <t>(1)</t>
    </r>
  </si>
  <si>
    <r>
      <t>CH</t>
    </r>
    <r>
      <rPr>
        <b/>
        <vertAlign val="subscript"/>
        <sz val="9"/>
        <rFont val="Times New Roman"/>
        <family val="1"/>
      </rPr>
      <t>4</t>
    </r>
  </si>
  <si>
    <r>
      <t>N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O</t>
    </r>
  </si>
  <si>
    <r>
      <t>SF</t>
    </r>
    <r>
      <rPr>
        <b/>
        <vertAlign val="subscript"/>
        <sz val="9"/>
        <rFont val="Times New Roman"/>
        <family val="1"/>
      </rPr>
      <t>6</t>
    </r>
  </si>
  <si>
    <r>
      <t>NF</t>
    </r>
    <r>
      <rPr>
        <b/>
        <vertAlign val="subscript"/>
        <sz val="9"/>
        <rFont val="Times New Roman"/>
        <family val="1"/>
      </rPr>
      <t>3</t>
    </r>
  </si>
  <si>
    <r>
      <t>CO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equivalent (kt )</t>
    </r>
  </si>
  <si>
    <r>
      <t>Total (net emissions)</t>
    </r>
    <r>
      <rPr>
        <b/>
        <vertAlign val="superscript"/>
        <sz val="9"/>
        <rFont val="Times New Roman"/>
        <family val="1"/>
      </rPr>
      <t>(1)</t>
    </r>
  </si>
  <si>
    <r>
      <t>Geographical scope</t>
    </r>
    <r>
      <rPr>
        <vertAlign val="superscript"/>
        <sz val="9"/>
        <color indexed="8"/>
        <rFont val="Times New Roman"/>
        <family val="1"/>
      </rPr>
      <t>(4)</t>
    </r>
  </si>
  <si>
    <r>
      <t xml:space="preserve">(4)    </t>
    </r>
    <r>
      <rPr>
        <sz val="9"/>
        <rFont val="Times New Roman"/>
        <family val="1"/>
      </rPr>
      <t>Where applicable: for Member States with geographical scopes which differ between the Kyoto Protocol, the EU-territory scope, and the Party coverage under the Convention, please clarify the geographical scope of the Proxy GHG inventory submitted under the EU Monitoring Mechanism Regulation.</t>
    </r>
  </si>
  <si>
    <t>NO</t>
  </si>
  <si>
    <t>Czech Republic</t>
  </si>
  <si>
    <t>NO,NE</t>
  </si>
  <si>
    <t>cells with formulas</t>
  </si>
  <si>
    <t>NO,NA</t>
  </si>
  <si>
    <t>NA</t>
  </si>
  <si>
    <t>IE</t>
  </si>
  <si>
    <t>change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</si>
</sst>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_-* #,##0.00_-;\-* #,##0.00_-;_-* &quot;-&quot;??_-;_-@_-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vertAlign val="subscript"/>
      <sz val="12"/>
      <name val="Times New Roman"/>
      <family val="1"/>
    </font>
    <font>
      <sz val="10"/>
      <name val="Arial"/>
      <family val="2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b/>
      <sz val="9"/>
      <name val="Times New Roman"/>
      <family val="1"/>
      <charset val="204"/>
    </font>
    <font>
      <b/>
      <sz val="9"/>
      <name val="Times New Roman"/>
      <family val="1"/>
    </font>
    <font>
      <strike/>
      <sz val="9"/>
      <name val="Times New Roman"/>
      <family val="1"/>
    </font>
    <font>
      <strike/>
      <sz val="9"/>
      <color indexed="8"/>
      <name val="Times New Roman"/>
      <family val="1"/>
    </font>
    <font>
      <b/>
      <sz val="9"/>
      <color indexed="8"/>
      <name val="Times New Roman"/>
      <family val="1"/>
      <charset val="204"/>
    </font>
    <font>
      <vertAlign val="superscript"/>
      <sz val="9"/>
      <color indexed="8"/>
      <name val="Times New Roman"/>
      <family val="1"/>
    </font>
    <font>
      <i/>
      <sz val="9"/>
      <name val="Times New Roman"/>
      <family val="1"/>
    </font>
    <font>
      <b/>
      <vertAlign val="subscript"/>
      <sz val="9"/>
      <name val="Times New Roman"/>
      <family val="1"/>
    </font>
    <font>
      <b/>
      <vertAlign val="superscript"/>
      <sz val="9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9"/>
      <name val="Times New Roman"/>
      <family val="1"/>
    </font>
    <font>
      <sz val="9"/>
      <name val="Times New Roman"/>
      <family val="1"/>
      <charset val="204"/>
    </font>
    <font>
      <vertAlign val="superscript"/>
      <sz val="9"/>
      <name val="Times New Roman"/>
      <family val="1"/>
    </font>
    <font>
      <vertAlign val="subscript"/>
      <sz val="9"/>
      <name val="Times New Roman"/>
      <family val="1"/>
    </font>
    <font>
      <u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darkTrellis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FF"/>
      </patternFill>
    </fill>
    <fill>
      <patternFill patternType="solid">
        <fgColor rgb="FF969696"/>
      </patternFill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>
      <alignment horizontal="right"/>
    </xf>
    <xf numFmtId="0" fontId="6" fillId="0" borderId="0"/>
    <xf numFmtId="0" fontId="9" fillId="2" borderId="1">
      <alignment horizontal="right" vertical="center"/>
    </xf>
    <xf numFmtId="0" fontId="4" fillId="3" borderId="0" applyNumberFormat="0" applyFont="0" applyBorder="0" applyAlignment="0" applyProtection="0"/>
    <xf numFmtId="0" fontId="4" fillId="0" borderId="5"/>
    <xf numFmtId="0" fontId="6" fillId="2" borderId="7">
      <alignment horizontal="right" vertical="center"/>
    </xf>
    <xf numFmtId="0" fontId="4" fillId="0" borderId="0" applyNumberFormat="0" applyFont="0" applyFill="0" applyBorder="0" applyProtection="0">
      <alignment horizontal="left" vertical="center" indent="5"/>
    </xf>
    <xf numFmtId="0" fontId="4" fillId="0" borderId="0" applyNumberFormat="0" applyFont="0" applyFill="0" applyBorder="0" applyProtection="0">
      <alignment horizontal="left" vertical="center" indent="2"/>
    </xf>
    <xf numFmtId="0" fontId="4" fillId="0" borderId="11"/>
    <xf numFmtId="0" fontId="4" fillId="0" borderId="0" applyNumberFormat="0" applyFont="0" applyFill="0" applyBorder="0" applyProtection="0">
      <alignment horizontal="left" vertical="center" indent="5"/>
    </xf>
    <xf numFmtId="0" fontId="9" fillId="2" borderId="0" applyBorder="0" applyAlignment="0"/>
    <xf numFmtId="0" fontId="6" fillId="2" borderId="0" applyBorder="0">
      <alignment horizontal="right" vertical="center"/>
    </xf>
    <xf numFmtId="0" fontId="6" fillId="6" borderId="0" applyBorder="0">
      <alignment horizontal="right" vertical="center"/>
    </xf>
    <xf numFmtId="0" fontId="6" fillId="6" borderId="0" applyBorder="0">
      <alignment horizontal="right" vertical="center"/>
    </xf>
    <xf numFmtId="0" fontId="5" fillId="6" borderId="7">
      <alignment horizontal="right" vertical="center"/>
    </xf>
    <xf numFmtId="0" fontId="17" fillId="6" borderId="7">
      <alignment horizontal="right" vertical="center"/>
    </xf>
    <xf numFmtId="0" fontId="5" fillId="7" borderId="7">
      <alignment horizontal="right" vertical="center"/>
    </xf>
    <xf numFmtId="0" fontId="5" fillId="7" borderId="7">
      <alignment horizontal="right" vertical="center"/>
    </xf>
    <xf numFmtId="0" fontId="5" fillId="7" borderId="8">
      <alignment horizontal="right" vertical="center"/>
    </xf>
    <xf numFmtId="0" fontId="5" fillId="7" borderId="6">
      <alignment horizontal="right" vertical="center"/>
    </xf>
    <xf numFmtId="0" fontId="5" fillId="7" borderId="9">
      <alignment horizontal="right" vertical="center"/>
    </xf>
    <xf numFmtId="0" fontId="6" fillId="7" borderId="12">
      <alignment horizontal="left" vertical="center" wrapText="1" indent="2"/>
    </xf>
    <xf numFmtId="0" fontId="6" fillId="0" borderId="12">
      <alignment horizontal="left" vertical="center" wrapText="1" indent="2"/>
    </xf>
    <xf numFmtId="0" fontId="6" fillId="6" borderId="6">
      <alignment horizontal="left" vertical="center"/>
    </xf>
    <xf numFmtId="0" fontId="5" fillId="0" borderId="13">
      <alignment horizontal="left" vertical="top" wrapText="1"/>
    </xf>
    <xf numFmtId="0" fontId="6" fillId="0" borderId="0" applyBorder="0">
      <alignment horizontal="right" vertical="center"/>
    </xf>
    <xf numFmtId="0" fontId="6" fillId="0" borderId="7">
      <alignment horizontal="right" vertical="center"/>
    </xf>
    <xf numFmtId="1" fontId="18" fillId="6" borderId="0" applyBorder="0">
      <alignment horizontal="right" vertical="center"/>
    </xf>
    <xf numFmtId="0" fontId="4" fillId="8" borderId="7"/>
    <xf numFmtId="0" fontId="4" fillId="0" borderId="0"/>
    <xf numFmtId="4" fontId="6" fillId="0" borderId="0" applyFill="0" applyBorder="0" applyProtection="0">
      <alignment horizontal="right" vertical="center"/>
    </xf>
    <xf numFmtId="0" fontId="9" fillId="0" borderId="0" applyNumberFormat="0" applyFill="0" applyBorder="0" applyProtection="0">
      <alignment horizontal="left" vertical="center"/>
    </xf>
    <xf numFmtId="0" fontId="6" fillId="0" borderId="7" applyNumberFormat="0" applyFill="0" applyAlignment="0" applyProtection="0"/>
    <xf numFmtId="0" fontId="4" fillId="3" borderId="0" applyNumberFormat="0" applyFont="0" applyBorder="0" applyAlignment="0" applyProtection="0"/>
    <xf numFmtId="4" fontId="4" fillId="0" borderId="0"/>
    <xf numFmtId="0" fontId="6" fillId="3" borderId="7"/>
    <xf numFmtId="0" fontId="19" fillId="0" borderId="0" applyNumberFormat="0" applyFill="0" applyBorder="0" applyAlignment="0" applyProtection="0"/>
    <xf numFmtId="4" fontId="4" fillId="0" borderId="0"/>
    <xf numFmtId="0" fontId="1" fillId="0" borderId="0"/>
    <xf numFmtId="4" fontId="9" fillId="0" borderId="4" applyFill="0" applyBorder="0" applyProtection="0">
      <alignment horizontal="right" vertical="center"/>
    </xf>
    <xf numFmtId="164" fontId="6" fillId="9" borderId="7" applyNumberFormat="0" applyFont="0" applyBorder="0" applyAlignment="0" applyProtection="0">
      <alignment horizontal="right" vertical="center"/>
    </xf>
    <xf numFmtId="0" fontId="4" fillId="0" borderId="0"/>
    <xf numFmtId="4" fontId="4" fillId="0" borderId="0"/>
    <xf numFmtId="0" fontId="21" fillId="0" borderId="0" applyNumberForma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1" applyAlignment="1">
      <alignment vertical="center"/>
    </xf>
    <xf numFmtId="0" fontId="6" fillId="0" borderId="0" xfId="3" applyFont="1" applyBorder="1" applyAlignment="1">
      <alignment vertical="center"/>
    </xf>
    <xf numFmtId="0" fontId="0" fillId="0" borderId="0" xfId="6" applyNumberFormat="1" applyFont="1" applyFill="1" applyBorder="1" applyAlignment="1" applyProtection="1"/>
    <xf numFmtId="4" fontId="12" fillId="3" borderId="7" xfId="5" applyNumberFormat="1" applyFont="1" applyBorder="1" applyAlignment="1">
      <alignment horizontal="right" vertical="center"/>
    </xf>
    <xf numFmtId="0" fontId="0" fillId="5" borderId="0" xfId="0" applyFill="1" applyBorder="1"/>
    <xf numFmtId="0" fontId="6" fillId="4" borderId="7" xfId="7" applyNumberFormat="1" applyFont="1" applyFill="1" applyBorder="1" applyAlignment="1" applyProtection="1">
      <alignment horizontal="right" vertical="center"/>
    </xf>
    <xf numFmtId="2" fontId="7" fillId="10" borderId="7" xfId="3" applyNumberFormat="1" applyFont="1" applyFill="1" applyBorder="1" applyAlignment="1">
      <alignment horizontal="center" vertical="center"/>
    </xf>
    <xf numFmtId="3" fontId="6" fillId="2" borderId="7" xfId="7" applyNumberFormat="1" applyFont="1" applyFill="1" applyBorder="1" applyAlignment="1" applyProtection="1">
      <alignment horizontal="right" vertical="center"/>
    </xf>
    <xf numFmtId="3" fontId="12" fillId="3" borderId="7" xfId="5" applyNumberFormat="1" applyFont="1" applyBorder="1" applyAlignment="1">
      <alignment horizontal="right" vertical="center"/>
    </xf>
    <xf numFmtId="3" fontId="0" fillId="0" borderId="0" xfId="0" applyNumberFormat="1"/>
    <xf numFmtId="3" fontId="0" fillId="5" borderId="0" xfId="0" applyNumberFormat="1" applyFill="1" applyBorder="1"/>
    <xf numFmtId="2" fontId="9" fillId="2" borderId="7" xfId="3" applyNumberFormat="1" applyFont="1" applyFill="1" applyBorder="1" applyAlignment="1">
      <alignment vertical="center"/>
    </xf>
    <xf numFmtId="2" fontId="6" fillId="12" borderId="7" xfId="0" applyNumberFormat="1" applyFont="1" applyFill="1" applyBorder="1" applyAlignment="1">
      <alignment horizontal="right"/>
    </xf>
    <xf numFmtId="0" fontId="6" fillId="5" borderId="0" xfId="31" applyFont="1" applyFill="1" applyAlignment="1"/>
    <xf numFmtId="0" fontId="23" fillId="5" borderId="0" xfId="31" applyFont="1" applyFill="1" applyAlignment="1">
      <alignment horizontal="right"/>
    </xf>
    <xf numFmtId="2" fontId="9" fillId="2" borderId="7" xfId="3" quotePrefix="1" applyNumberFormat="1" applyFont="1" applyFill="1" applyBorder="1" applyAlignment="1">
      <alignment horizontal="left" vertical="center"/>
    </xf>
    <xf numFmtId="2" fontId="6" fillId="13" borderId="7" xfId="0" applyNumberFormat="1" applyFont="1" applyFill="1" applyBorder="1" applyAlignment="1">
      <alignment horizontal="right"/>
    </xf>
    <xf numFmtId="2" fontId="9" fillId="2" borderId="7" xfId="3" quotePrefix="1" applyNumberFormat="1" applyFont="1" applyFill="1" applyBorder="1" applyAlignment="1" applyProtection="1">
      <alignment horizontal="left" vertical="center"/>
    </xf>
    <xf numFmtId="0" fontId="6" fillId="2" borderId="7" xfId="3" applyFont="1" applyFill="1" applyBorder="1" applyAlignment="1">
      <alignment vertical="center"/>
    </xf>
    <xf numFmtId="2" fontId="9" fillId="2" borderId="7" xfId="3" applyNumberFormat="1" applyFont="1" applyFill="1" applyBorder="1" applyAlignment="1" applyProtection="1">
      <alignment horizontal="left" vertical="center"/>
    </xf>
    <xf numFmtId="2" fontId="9" fillId="2" borderId="10" xfId="3" applyNumberFormat="1" applyFont="1" applyFill="1" applyBorder="1" applyAlignment="1" applyProtection="1">
      <alignment horizontal="left" vertical="center"/>
    </xf>
    <xf numFmtId="0" fontId="9" fillId="2" borderId="7" xfId="31" applyFont="1" applyFill="1" applyBorder="1" applyAlignment="1"/>
    <xf numFmtId="2" fontId="9" fillId="5" borderId="0" xfId="3" applyNumberFormat="1" applyFont="1" applyFill="1" applyBorder="1" applyAlignment="1">
      <alignment horizontal="right" vertical="center"/>
    </xf>
    <xf numFmtId="0" fontId="6" fillId="5" borderId="0" xfId="3" applyFont="1" applyFill="1" applyBorder="1" applyAlignment="1" applyProtection="1">
      <alignment horizontal="right" vertical="center"/>
    </xf>
    <xf numFmtId="0" fontId="24" fillId="5" borderId="0" xfId="3" applyFont="1" applyFill="1" applyAlignment="1">
      <alignment horizontal="left" vertical="top"/>
    </xf>
    <xf numFmtId="0" fontId="6" fillId="5" borderId="0" xfId="31" applyFont="1" applyFill="1" applyAlignment="1">
      <alignment vertical="top"/>
    </xf>
    <xf numFmtId="2" fontId="9" fillId="2" borderId="7" xfId="3" applyNumberFormat="1" applyFont="1" applyFill="1" applyBorder="1" applyAlignment="1" applyProtection="1">
      <alignment vertical="center"/>
    </xf>
    <xf numFmtId="2" fontId="6" fillId="2" borderId="7" xfId="3" applyNumberFormat="1" applyFont="1" applyFill="1" applyBorder="1" applyAlignment="1" applyProtection="1">
      <alignment horizontal="left" vertical="center" indent="2"/>
    </xf>
    <xf numFmtId="0" fontId="6" fillId="2" borderId="7" xfId="8" applyFont="1" applyFill="1" applyBorder="1" applyAlignment="1">
      <alignment horizontal="left" vertical="center" indent="5"/>
    </xf>
    <xf numFmtId="0" fontId="6" fillId="2" borderId="7" xfId="9" applyFont="1" applyFill="1" applyBorder="1" applyAlignment="1">
      <alignment horizontal="left" vertical="center" indent="2"/>
    </xf>
    <xf numFmtId="0" fontId="6" fillId="2" borderId="7" xfId="9" applyFont="1" applyFill="1" applyBorder="1" applyAlignment="1">
      <alignment horizontal="left" vertical="center" wrapText="1" indent="2"/>
    </xf>
    <xf numFmtId="2" fontId="6" fillId="2" borderId="7" xfId="3" applyNumberFormat="1" applyFont="1" applyFill="1" applyBorder="1" applyAlignment="1" applyProtection="1">
      <alignment horizontal="left" vertical="center" wrapText="1" indent="2"/>
    </xf>
    <xf numFmtId="2" fontId="9" fillId="2" borderId="10" xfId="3" applyNumberFormat="1" applyFont="1" applyFill="1" applyBorder="1" applyAlignment="1">
      <alignment vertical="center"/>
    </xf>
    <xf numFmtId="2" fontId="9" fillId="2" borderId="7" xfId="3" applyNumberFormat="1" applyFont="1" applyFill="1" applyBorder="1" applyAlignment="1">
      <alignment horizontal="center" vertical="center"/>
    </xf>
    <xf numFmtId="2" fontId="9" fillId="2" borderId="7" xfId="3" applyNumberFormat="1" applyFont="1" applyFill="1" applyBorder="1" applyAlignment="1">
      <alignment horizontal="center" vertical="center" wrapText="1"/>
    </xf>
    <xf numFmtId="2" fontId="9" fillId="2" borderId="15" xfId="3" applyNumberFormat="1" applyFont="1" applyFill="1" applyBorder="1" applyAlignment="1">
      <alignment horizontal="left" vertical="center"/>
    </xf>
    <xf numFmtId="2" fontId="9" fillId="2" borderId="16" xfId="3" applyNumberFormat="1" applyFont="1" applyFill="1" applyBorder="1" applyAlignment="1" applyProtection="1">
      <alignment vertical="center"/>
    </xf>
    <xf numFmtId="0" fontId="5" fillId="0" borderId="0" xfId="2" applyFont="1" applyFill="1" applyBorder="1" applyAlignment="1" applyProtection="1">
      <alignment horizontal="right"/>
    </xf>
    <xf numFmtId="4" fontId="4" fillId="0" borderId="0" xfId="39" applyFont="1" applyBorder="1"/>
    <xf numFmtId="0" fontId="4" fillId="0" borderId="0" xfId="0" applyFont="1" applyBorder="1"/>
    <xf numFmtId="2" fontId="28" fillId="12" borderId="7" xfId="0" applyNumberFormat="1" applyFont="1" applyFill="1" applyBorder="1" applyAlignment="1">
      <alignment horizontal="right"/>
    </xf>
    <xf numFmtId="2" fontId="0" fillId="0" borderId="0" xfId="0" applyNumberFormat="1"/>
    <xf numFmtId="4" fontId="27" fillId="0" borderId="20" xfId="39" applyFont="1" applyFill="1" applyBorder="1"/>
    <xf numFmtId="0" fontId="0" fillId="0" borderId="23" xfId="10" applyNumberFormat="1" applyFont="1" applyFill="1" applyBorder="1" applyAlignment="1" applyProtection="1"/>
    <xf numFmtId="0" fontId="6" fillId="2" borderId="7" xfId="7" applyNumberFormat="1" applyFont="1" applyFill="1" applyBorder="1" applyAlignment="1" applyProtection="1">
      <alignment horizontal="right" vertical="center"/>
    </xf>
    <xf numFmtId="4" fontId="26" fillId="0" borderId="24" xfId="45" applyNumberFormat="1" applyFont="1" applyBorder="1"/>
    <xf numFmtId="0" fontId="0" fillId="0" borderId="21" xfId="0" applyBorder="1" applyAlignment="1">
      <alignment horizontal="left" vertical="center" wrapText="1"/>
    </xf>
    <xf numFmtId="4" fontId="4" fillId="0" borderId="11" xfId="39" applyBorder="1"/>
    <xf numFmtId="0" fontId="0" fillId="0" borderId="22" xfId="0" applyBorder="1" applyAlignment="1">
      <alignment horizontal="left" vertical="center" wrapText="1"/>
    </xf>
    <xf numFmtId="4" fontId="4" fillId="0" borderId="25" xfId="39" applyBorder="1"/>
    <xf numFmtId="0" fontId="27" fillId="0" borderId="5" xfId="0" applyFont="1" applyBorder="1"/>
    <xf numFmtId="0" fontId="0" fillId="0" borderId="5" xfId="0" applyBorder="1"/>
    <xf numFmtId="0" fontId="0" fillId="0" borderId="23" xfId="0" applyBorder="1"/>
    <xf numFmtId="0" fontId="0" fillId="0" borderId="0" xfId="0" applyBorder="1"/>
    <xf numFmtId="4" fontId="4" fillId="0" borderId="23" xfId="39" applyFont="1" applyBorder="1"/>
    <xf numFmtId="4" fontId="4" fillId="0" borderId="5" xfId="45" applyNumberFormat="1" applyFont="1" applyBorder="1"/>
    <xf numFmtId="4" fontId="8" fillId="0" borderId="23" xfId="3" applyNumberFormat="1" applyFont="1" applyFill="1" applyBorder="1" applyAlignment="1">
      <alignment horizontal="right" vertical="center"/>
    </xf>
    <xf numFmtId="4" fontId="27" fillId="0" borderId="5" xfId="39" applyFont="1" applyFill="1" applyBorder="1"/>
    <xf numFmtId="4" fontId="20" fillId="0" borderId="5" xfId="39" applyFont="1" applyFill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4" fontId="0" fillId="0" borderId="5" xfId="39" applyFont="1" applyFill="1" applyBorder="1"/>
    <xf numFmtId="0" fontId="4" fillId="0" borderId="23" xfId="10" applyNumberFormat="1" applyFont="1" applyFill="1" applyBorder="1" applyAlignment="1" applyProtection="1"/>
    <xf numFmtId="0" fontId="0" fillId="0" borderId="0" xfId="0" applyBorder="1" applyAlignment="1">
      <alignment horizontal="left" vertical="center" wrapText="1"/>
    </xf>
    <xf numFmtId="0" fontId="0" fillId="0" borderId="0" xfId="0"/>
    <xf numFmtId="4" fontId="4" fillId="0" borderId="0" xfId="39" applyBorder="1"/>
    <xf numFmtId="2" fontId="6" fillId="12" borderId="7" xfId="0" applyNumberFormat="1" applyFont="1" applyFill="1" applyBorder="1" applyAlignment="1">
      <alignment horizontal="right"/>
    </xf>
    <xf numFmtId="2" fontId="6" fillId="13" borderId="7" xfId="0" applyNumberFormat="1" applyFont="1" applyFill="1" applyBorder="1" applyAlignment="1">
      <alignment horizontal="right"/>
    </xf>
    <xf numFmtId="4" fontId="4" fillId="0" borderId="0" xfId="39" applyFill="1" applyBorder="1"/>
    <xf numFmtId="0" fontId="4" fillId="0" borderId="0" xfId="10" applyNumberFormat="1" applyFont="1" applyFill="1" applyBorder="1" applyAlignment="1" applyProtection="1"/>
    <xf numFmtId="4" fontId="8" fillId="0" borderId="0" xfId="3" applyNumberFormat="1" applyFont="1" applyFill="1" applyBorder="1" applyAlignment="1">
      <alignment horizontal="right" vertical="center"/>
    </xf>
    <xf numFmtId="0" fontId="0" fillId="0" borderId="0" xfId="10" applyNumberFormat="1" applyFont="1" applyFill="1" applyBorder="1" applyAlignment="1" applyProtection="1"/>
    <xf numFmtId="2" fontId="6" fillId="15" borderId="7" xfId="0" applyNumberFormat="1" applyFont="1" applyFill="1" applyBorder="1" applyAlignment="1">
      <alignment horizontal="right"/>
    </xf>
    <xf numFmtId="3" fontId="9" fillId="15" borderId="7" xfId="4" applyNumberFormat="1" applyFont="1" applyFill="1" applyBorder="1" applyAlignment="1" applyProtection="1">
      <alignment horizontal="right" vertical="center"/>
    </xf>
    <xf numFmtId="3" fontId="28" fillId="15" borderId="7" xfId="4" applyNumberFormat="1" applyFont="1" applyFill="1" applyBorder="1" applyAlignment="1" applyProtection="1">
      <alignment horizontal="right" vertical="center"/>
    </xf>
    <xf numFmtId="3" fontId="6" fillId="15" borderId="7" xfId="7" applyNumberFormat="1" applyFont="1" applyFill="1" applyBorder="1" applyAlignment="1" applyProtection="1">
      <alignment horizontal="right" vertical="center"/>
    </xf>
    <xf numFmtId="2" fontId="6" fillId="15" borderId="7" xfId="7" applyNumberFormat="1" applyFont="1" applyFill="1" applyBorder="1" applyAlignment="1" applyProtection="1">
      <alignment horizontal="right" vertical="center"/>
    </xf>
    <xf numFmtId="3" fontId="6" fillId="2" borderId="7" xfId="7" applyNumberFormat="1" applyFont="1">
      <alignment horizontal="right" vertical="center"/>
    </xf>
    <xf numFmtId="4" fontId="0" fillId="0" borderId="0" xfId="0" applyNumberFormat="1"/>
    <xf numFmtId="2" fontId="6" fillId="15" borderId="7" xfId="0" applyNumberFormat="1" applyFont="1" applyFill="1" applyBorder="1" applyAlignment="1">
      <alignment horizontal="right" wrapText="1"/>
    </xf>
    <xf numFmtId="9" fontId="0" fillId="0" borderId="0" xfId="48" applyFont="1"/>
    <xf numFmtId="0" fontId="2" fillId="0" borderId="0" xfId="1" applyFont="1" applyAlignment="1">
      <alignment horizontal="left" vertical="center"/>
    </xf>
    <xf numFmtId="2" fontId="9" fillId="2" borderId="2" xfId="3" applyNumberFormat="1" applyFont="1" applyFill="1" applyBorder="1" applyAlignment="1" applyProtection="1">
      <alignment horizontal="center" vertical="center"/>
    </xf>
    <xf numFmtId="2" fontId="9" fillId="2" borderId="3" xfId="3" applyNumberFormat="1" applyFont="1" applyFill="1" applyBorder="1" applyAlignment="1" applyProtection="1">
      <alignment horizontal="center" vertical="center"/>
    </xf>
    <xf numFmtId="2" fontId="9" fillId="2" borderId="14" xfId="3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4" fontId="0" fillId="0" borderId="5" xfId="39" applyFont="1" applyBorder="1" applyAlignment="1">
      <alignment wrapText="1"/>
    </xf>
    <xf numFmtId="4" fontId="0" fillId="0" borderId="0" xfId="39" applyFont="1" applyBorder="1" applyAlignment="1">
      <alignment wrapText="1"/>
    </xf>
    <xf numFmtId="4" fontId="0" fillId="0" borderId="23" xfId="39" applyFont="1" applyBorder="1" applyAlignment="1">
      <alignment wrapText="1"/>
    </xf>
    <xf numFmtId="4" fontId="9" fillId="2" borderId="7" xfId="3" applyNumberFormat="1" applyFont="1" applyFill="1" applyBorder="1" applyAlignment="1">
      <alignment horizontal="right" vertical="center"/>
    </xf>
    <xf numFmtId="2" fontId="6" fillId="14" borderId="7" xfId="0" applyNumberFormat="1" applyFont="1" applyFill="1" applyBorder="1" applyAlignment="1">
      <alignment horizontal="right"/>
    </xf>
    <xf numFmtId="0" fontId="24" fillId="5" borderId="0" xfId="3" applyFont="1" applyFill="1" applyBorder="1" applyAlignment="1">
      <alignment horizontal="left" vertical="top" wrapText="1"/>
    </xf>
    <xf numFmtId="0" fontId="24" fillId="5" borderId="0" xfId="3" applyFont="1" applyFill="1" applyAlignment="1">
      <alignment horizontal="left" vertical="top" wrapText="1"/>
    </xf>
    <xf numFmtId="2" fontId="7" fillId="2" borderId="2" xfId="39" applyNumberFormat="1" applyFont="1" applyFill="1" applyBorder="1" applyAlignment="1" applyProtection="1">
      <alignment horizontal="center" vertical="center"/>
    </xf>
    <xf numFmtId="2" fontId="7" fillId="2" borderId="14" xfId="39" applyNumberFormat="1" applyFont="1" applyFill="1" applyBorder="1" applyAlignment="1" applyProtection="1">
      <alignment horizontal="center" vertical="center"/>
    </xf>
    <xf numFmtId="4" fontId="20" fillId="11" borderId="17" xfId="39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4" fontId="9" fillId="2" borderId="7" xfId="3" applyNumberFormat="1" applyFont="1" applyFill="1" applyBorder="1" applyAlignment="1">
      <alignment horizontal="right" vertical="center" wrapText="1"/>
    </xf>
  </cellXfs>
  <cellStyles count="49">
    <cellStyle name="2x indented GHG Textfiels" xfId="9"/>
    <cellStyle name="5x indented GHG Textfiels" xfId="8"/>
    <cellStyle name="5x indented GHG Textfiels 2" xfId="11"/>
    <cellStyle name="AggblueBoldCels" xfId="12"/>
    <cellStyle name="AggblueCels" xfId="13"/>
    <cellStyle name="AggblueCels_1x" xfId="7"/>
    <cellStyle name="AggblueCels_bold_T2x" xfId="4"/>
    <cellStyle name="AggBoldCells" xfId="14"/>
    <cellStyle name="AggCels" xfId="15"/>
    <cellStyle name="AggGreen" xfId="16"/>
    <cellStyle name="AggGreen12" xfId="17"/>
    <cellStyle name="AggOrange" xfId="18"/>
    <cellStyle name="AggOrange9" xfId="19"/>
    <cellStyle name="AggOrangeLB_2x" xfId="20"/>
    <cellStyle name="AggOrangeLBorder" xfId="21"/>
    <cellStyle name="AggOrangeRBorder" xfId="22"/>
    <cellStyle name="Bold GHG Numbers (0.00)" xfId="41"/>
    <cellStyle name="Constants" xfId="2"/>
    <cellStyle name="CustomCellsOrange" xfId="23"/>
    <cellStyle name="CustomizationCells" xfId="24"/>
    <cellStyle name="CustomizationGreenCells" xfId="25"/>
    <cellStyle name="Čárka 2" xfId="47"/>
    <cellStyle name="DocBox_EmptyRow" xfId="26"/>
    <cellStyle name="Empty_B_border" xfId="10"/>
    <cellStyle name="Empty_L_border" xfId="6"/>
    <cellStyle name="Headline" xfId="1"/>
    <cellStyle name="Hypertextový odkaz" xfId="45" builtinId="8"/>
    <cellStyle name="InputCells" xfId="27"/>
    <cellStyle name="InputCells12" xfId="28"/>
    <cellStyle name="IntCells" xfId="29"/>
    <cellStyle name="KP_thin_border_dark_grey" xfId="30"/>
    <cellStyle name="Normal 2" xfId="31"/>
    <cellStyle name="Normal 3" xfId="40"/>
    <cellStyle name="Normal GHG Numbers (0.00)" xfId="32"/>
    <cellStyle name="Normal GHG Textfiels Bold" xfId="33"/>
    <cellStyle name="Normal GHG whole table" xfId="34"/>
    <cellStyle name="Normal GHG-Shade" xfId="5"/>
    <cellStyle name="Normal GHG-Shade 2" xfId="35"/>
    <cellStyle name="Normál_Munka1" xfId="36"/>
    <cellStyle name="Normální" xfId="0" builtinId="0"/>
    <cellStyle name="Pattern" xfId="42"/>
    <cellStyle name="Procenta" xfId="48" builtinId="5"/>
    <cellStyle name="Shade" xfId="37"/>
    <cellStyle name="Standard 2" xfId="39"/>
    <cellStyle name="Standard 2 2" xfId="44"/>
    <cellStyle name="Standard 3" xfId="43"/>
    <cellStyle name="Standard_CRFReport-template" xfId="46"/>
    <cellStyle name="Гиперссылка" xfId="38"/>
    <cellStyle name="Обычный_2++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FCCC\CRFReporter2\Template\FromCustomer\LULUCF%20module%20-%20v%201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gram%20Files\UNFCCC\CRF%20Reporter\CRFReport-templateK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Ivo\AppData\Local\Temp\Temp3_Revised_Guidelines_documents.zip\Revised_Guidelines_documents\CRF%20Reporter%20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fernandez\Downloads\set_3_cross-sectoral_final_16nov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llerov\Documents\1%20NIS\Odovzdan&#233;%20dokumenty\2021\April\CZE_2021_2019_07042021_10173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5"/>
      <sheetName val="Table5.A"/>
      <sheetName val="Table5.B"/>
      <sheetName val="Table5.C"/>
      <sheetName val="Table5.D"/>
      <sheetName val="Table5.E"/>
      <sheetName val="Table5.F"/>
      <sheetName val="Table5(I)"/>
      <sheetName val="Table5(II)"/>
      <sheetName val="Table5(III)"/>
      <sheetName val="Table5(IV)"/>
      <sheetName val="Table5(V)"/>
      <sheetName val="Summary1.A"/>
      <sheetName val="Summary2"/>
      <sheetName val="Summary3"/>
      <sheetName val="Table7"/>
      <sheetName val="Table9"/>
      <sheetName val="Table10"/>
    </sheetNames>
    <sheetDataSet>
      <sheetData sheetId="0">
        <row r="4">
          <cell r="C4" t="str">
            <v>Country</v>
          </cell>
        </row>
        <row r="6">
          <cell r="C6" t="str">
            <v>Inventory Year</v>
          </cell>
        </row>
        <row r="8">
          <cell r="C8" t="str">
            <v>Submission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NIR-1"/>
      <sheetName val="NIR-2"/>
      <sheetName val="NIR-3"/>
      <sheetName val="5(KP)"/>
      <sheetName val="5(KP-I)A.1.1"/>
      <sheetName val="5(KP-I)A.1.2"/>
      <sheetName val="5(KP-I)A.1.3"/>
      <sheetName val="5(KP-I)A.2."/>
      <sheetName val="5(KP-I)A.2.1"/>
      <sheetName val="5(KP-I)B.1"/>
      <sheetName val="5(KP-I)B.2"/>
      <sheetName val="5(KP-I)B.3"/>
      <sheetName val="5(KP-I)B.4"/>
      <sheetName val="5(KP-II)1"/>
      <sheetName val="5(KP-II)2"/>
      <sheetName val="5(KP-II)3"/>
      <sheetName val="5(KP-II)4"/>
      <sheetName val="5(KP-II)5"/>
      <sheetName val="Accounting"/>
      <sheetName val="ReporterHelpSheet"/>
    </sheetNames>
    <sheetDataSet>
      <sheetData sheetId="0"/>
      <sheetData sheetId="1"/>
      <sheetData sheetId="2"/>
      <sheetData sheetId="3">
        <row r="8">
          <cell r="C8" t="str">
            <v>Conversion to forest land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A(d)changed"/>
      <sheetName val="Table1.B.1"/>
      <sheetName val="Table1.B.2"/>
      <sheetName val="Table1.B_option 2"/>
      <sheetName val="Table1.C_new"/>
      <sheetName val="Table1.D"/>
      <sheetName val="Table2(I)s1"/>
      <sheetName val="Table2(I)s2"/>
      <sheetName val="Table2(I).A-Gs1"/>
      <sheetName val="Table2(I).A-Gs2"/>
      <sheetName val="Table2(II)s1"/>
      <sheetName val="Table2(II)s2"/>
      <sheetName val="Table2(II).C, E"/>
      <sheetName val="Table2(II)F-gases.new"/>
      <sheetName val="Table2(II).Fs1"/>
      <sheetName val="Table2(II).Fs2"/>
      <sheetName val="Table3"/>
      <sheetName val="Table3.A-D"/>
      <sheetName val="Table 3 new"/>
      <sheetName val="Table4s1"/>
      <sheetName val="Table4s2"/>
      <sheetName val="Table4.A"/>
      <sheetName val="Table4.B(a)"/>
      <sheetName val="Table4.B(b)"/>
      <sheetName val="Table4.C"/>
      <sheetName val="Table4.Ds1"/>
      <sheetName val="Table4.E"/>
      <sheetName val="Table4.F"/>
      <sheetName val="Table5"/>
      <sheetName val="new matrix"/>
      <sheetName val="Table5.A"/>
      <sheetName val="Table5.B"/>
      <sheetName val="Table5.C"/>
      <sheetName val="Table5.D"/>
      <sheetName val="Table5.E"/>
      <sheetName val="Table5.F"/>
      <sheetName val="new for 3.C"/>
      <sheetName val="Table5(I)"/>
      <sheetName val="Table5(II)"/>
      <sheetName val="Table5(III)"/>
      <sheetName val="Table5(IV)"/>
      <sheetName val="Table5(V)"/>
      <sheetName val="new HWP"/>
      <sheetName val="Table6"/>
      <sheetName val="Table6.A,C"/>
      <sheetName val="Sheet4"/>
      <sheetName val="Sheet3"/>
      <sheetName val="Table6.Bs1"/>
      <sheetName val="table6 new indirect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"/>
      <sheetName val="Table8(a)s1"/>
      <sheetName val="Table8(a)s2"/>
      <sheetName val="Table8(a)s3"/>
      <sheetName val="Table8(a)s4"/>
      <sheetName val="Table8(b)"/>
      <sheetName val="Table9(a)"/>
      <sheetName val="Table9(b)"/>
      <sheetName val="Table10s1"/>
      <sheetName val="Table10s2"/>
      <sheetName val="Table10s3"/>
      <sheetName val="Table10s4"/>
      <sheetName val="Table10s5"/>
      <sheetName val="ReporterHelp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1.As1"/>
      <sheetName val="Summary1.As2"/>
      <sheetName val="Summary1.As3"/>
      <sheetName val="Summary2"/>
      <sheetName val="Summary3s1"/>
      <sheetName val="Summary3s2"/>
      <sheetName val="Table 6"/>
      <sheetName val="Table7"/>
      <sheetName val="Table8s1"/>
      <sheetName val="Table8s2"/>
      <sheetName val="Table8s3"/>
      <sheetName val="Table8s4"/>
      <sheetName val="Table9"/>
      <sheetName val="Table 10s1"/>
      <sheetName val="Table10s2"/>
      <sheetName val="Table10s3"/>
      <sheetName val="Table10s4"/>
      <sheetName val="Table10s5"/>
      <sheetName val="Table10s6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1.D"/>
      <sheetName val="Table2(I)s1"/>
      <sheetName val="Table2(I)s2"/>
      <sheetName val="Table2(I).A-Hs1"/>
      <sheetName val="Table2(I).A-Hs2"/>
      <sheetName val="Table2(II)"/>
      <sheetName val="Table2(II)B-Hs1"/>
      <sheetName val="Table2(II)B-Hs2"/>
      <sheetName val="Table3s1"/>
      <sheetName val="Table3s2"/>
      <sheetName val="Table3.As1"/>
      <sheetName val="Table3.As2"/>
      <sheetName val="Table3.B(a)s1"/>
      <sheetName val="Table3.B(a)s2"/>
      <sheetName val="Table3.B(b)"/>
      <sheetName val="Table3.C"/>
      <sheetName val="Table3.D"/>
      <sheetName val="Table3.E"/>
      <sheetName val="Table3.F"/>
      <sheetName val="Table3.G-I"/>
      <sheetName val="Table4"/>
      <sheetName val="Table4.1"/>
      <sheetName val="Table4.A"/>
      <sheetName val="Table4.B"/>
      <sheetName val="Table4.C"/>
      <sheetName val="Table4.D"/>
      <sheetName val="Table4.E"/>
      <sheetName val="Table4.F"/>
      <sheetName val="Table4(I)"/>
      <sheetName val="Table4(II)"/>
      <sheetName val="Table4(III)"/>
      <sheetName val="Table4(IV)"/>
      <sheetName val="Table4(V)"/>
      <sheetName val="Table4.Gs1"/>
      <sheetName val="Table4.Gs2"/>
      <sheetName val="Table5"/>
      <sheetName val="Table5.A"/>
      <sheetName val="Table5.B"/>
      <sheetName val="Table5.C"/>
      <sheetName val="Table5.D"/>
      <sheetName val="Summary1.As1"/>
      <sheetName val="Summary1.As2"/>
      <sheetName val="Summary1.As3"/>
      <sheetName val="Summary2"/>
      <sheetName val="Summary3s1"/>
      <sheetName val="Summary3s2"/>
      <sheetName val="Table6"/>
      <sheetName val="Table7"/>
      <sheetName val="Table8s1"/>
      <sheetName val="Table8s2"/>
      <sheetName val="Table8s3"/>
      <sheetName val="Table8s4"/>
      <sheetName val="Table9"/>
      <sheetName val="Table10s1"/>
      <sheetName val="Table10s2"/>
      <sheetName val="Table10s3"/>
      <sheetName val="Table10s4"/>
      <sheetName val="Table10s5"/>
      <sheetName val="Table10s6"/>
      <sheetName val="NIR-1"/>
      <sheetName val="NIR-2"/>
      <sheetName val="NIR-2.1"/>
      <sheetName val="NIR-3"/>
      <sheetName val="4(KP)Recalculations"/>
      <sheetName val="4(KP)"/>
      <sheetName val="4(KP-I)A.1"/>
      <sheetName val="4(KP-I)A.1.1"/>
      <sheetName val="4(KP-I)A.2"/>
      <sheetName val="4(KP-I)A.2.1"/>
      <sheetName val="4(KP-I)B.1"/>
      <sheetName val="4(KP-I)B.1.1"/>
      <sheetName val="4(KP-I)B.1.2"/>
      <sheetName val="4(KP-I)B.1.3"/>
      <sheetName val="4(KP-I)B.2"/>
      <sheetName val="4(KP-I)B.3"/>
      <sheetName val="4(KP-I)B.4"/>
      <sheetName val="4(KP-I)B.5"/>
      <sheetName val="4(KP-I)C"/>
      <sheetName val="4(KP-II)1"/>
      <sheetName val="4(KP-II)2"/>
      <sheetName val="4(KP-II)3"/>
      <sheetName val="4(KP-II)4"/>
      <sheetName val="accoun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>
        <row r="8">
          <cell r="J8">
            <v>93597.812157643173</v>
          </cell>
        </row>
        <row r="9">
          <cell r="J9">
            <v>90677.017534377606</v>
          </cell>
        </row>
        <row r="10">
          <cell r="J10">
            <v>49181.674851756397</v>
          </cell>
        </row>
        <row r="11">
          <cell r="J11">
            <v>9375.7031161817267</v>
          </cell>
        </row>
        <row r="12">
          <cell r="J12">
            <v>19079.08242941296</v>
          </cell>
        </row>
        <row r="13">
          <cell r="J13">
            <v>12737.52884830493</v>
          </cell>
        </row>
        <row r="14">
          <cell r="J14">
            <v>303.02828872158773</v>
          </cell>
        </row>
        <row r="15">
          <cell r="J15">
            <v>2920.7946232655713</v>
          </cell>
        </row>
        <row r="16">
          <cell r="J16">
            <v>2323.0918983356346</v>
          </cell>
        </row>
        <row r="17">
          <cell r="J17">
            <v>597.70272492993672</v>
          </cell>
        </row>
        <row r="18">
          <cell r="J18" t="str">
            <v>NO</v>
          </cell>
        </row>
        <row r="19">
          <cell r="J19">
            <v>15522.915805396753</v>
          </cell>
        </row>
        <row r="20">
          <cell r="J20">
            <v>3086.2540634895527</v>
          </cell>
        </row>
        <row r="21">
          <cell r="J21">
            <v>2019.6711589124718</v>
          </cell>
        </row>
        <row r="22">
          <cell r="J22">
            <v>6220.601561614737</v>
          </cell>
        </row>
        <row r="23">
          <cell r="J23">
            <v>148.80018236180027</v>
          </cell>
        </row>
        <row r="24">
          <cell r="J24">
            <v>5.4885843400000001</v>
          </cell>
        </row>
        <row r="25">
          <cell r="J25">
            <v>3752.3702612294901</v>
          </cell>
        </row>
        <row r="26">
          <cell r="J26">
            <v>288.95628037701601</v>
          </cell>
        </row>
        <row r="27">
          <cell r="J27">
            <v>0.77371307168536996</v>
          </cell>
        </row>
        <row r="28">
          <cell r="J28">
            <v>8198.6609669984027</v>
          </cell>
        </row>
        <row r="29">
          <cell r="J29">
            <v>3093.7566694129596</v>
          </cell>
        </row>
        <row r="30">
          <cell r="J30">
            <v>957.52534510588248</v>
          </cell>
        </row>
        <row r="31">
          <cell r="J31" t="str">
            <v>NO</v>
          </cell>
        </row>
        <row r="32">
          <cell r="J32">
            <v>3805.4463317795612</v>
          </cell>
        </row>
        <row r="33">
          <cell r="J33" t="str">
            <v>NO</v>
          </cell>
        </row>
        <row r="34">
          <cell r="J34" t="str">
            <v>NO</v>
          </cell>
        </row>
        <row r="35">
          <cell r="J35">
            <v>192.79855283333333</v>
          </cell>
        </row>
        <row r="36">
          <cell r="J36">
            <v>149.13406786666667</v>
          </cell>
        </row>
        <row r="37">
          <cell r="J37" t="str">
            <v>NO</v>
          </cell>
        </row>
        <row r="38">
          <cell r="J38" t="str">
            <v>NO</v>
          </cell>
        </row>
        <row r="39">
          <cell r="J39">
            <v>13564.516325647495</v>
          </cell>
        </row>
        <row r="40">
          <cell r="J40">
            <v>15087.594616026079</v>
          </cell>
        </row>
        <row r="41">
          <cell r="J41">
            <v>102.62807958261303</v>
          </cell>
        </row>
        <row r="42">
          <cell r="J42">
            <v>-275.54773165844261</v>
          </cell>
        </row>
        <row r="43">
          <cell r="J43">
            <v>21.581427269967161</v>
          </cell>
        </row>
        <row r="44">
          <cell r="J44">
            <v>133.71850103663473</v>
          </cell>
        </row>
        <row r="45">
          <cell r="J45" t="str">
            <v>NO,NA</v>
          </cell>
        </row>
        <row r="46">
          <cell r="J46">
            <v>-1505.9785430822285</v>
          </cell>
        </row>
        <row r="47">
          <cell r="J47" t="str">
            <v>NO</v>
          </cell>
        </row>
        <row r="48">
          <cell r="J48">
            <v>5319.1173120554922</v>
          </cell>
        </row>
        <row r="49">
          <cell r="J49">
            <v>3393.5665687524152</v>
          </cell>
        </row>
        <row r="50">
          <cell r="J50">
            <v>717.29139033467777</v>
          </cell>
        </row>
        <row r="51">
          <cell r="J51">
            <v>106.07328472072278</v>
          </cell>
        </row>
        <row r="52">
          <cell r="J52">
            <v>1102.1860682476763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1"/>
  <sheetViews>
    <sheetView showGridLines="0" tabSelected="1" zoomScale="115" zoomScaleNormal="115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M19" sqref="M19"/>
    </sheetView>
  </sheetViews>
  <sheetFormatPr defaultColWidth="8" defaultRowHeight="12.75" x14ac:dyDescent="0.2"/>
  <cols>
    <col min="1" max="1" width="45.7109375" customWidth="1"/>
    <col min="2" max="2" width="11.7109375" customWidth="1"/>
    <col min="3" max="3" width="11" customWidth="1"/>
    <col min="4" max="4" width="10.85546875" customWidth="1"/>
    <col min="5" max="5" width="12.7109375" customWidth="1"/>
    <col min="6" max="6" width="11.140625" customWidth="1"/>
    <col min="7" max="9" width="10.28515625" customWidth="1"/>
    <col min="10" max="10" width="11.28515625" customWidth="1"/>
    <col min="11" max="11" width="1.28515625" customWidth="1"/>
    <col min="12" max="12" width="9.42578125" customWidth="1"/>
    <col min="13" max="13" width="9.28515625" customWidth="1"/>
    <col min="14" max="14" width="9.140625" bestFit="1" customWidth="1"/>
    <col min="15" max="15" width="9" customWidth="1"/>
    <col min="16" max="16" width="12.7109375" bestFit="1" customWidth="1"/>
  </cols>
  <sheetData>
    <row r="1" spans="1:18" ht="17.25" x14ac:dyDescent="0.2">
      <c r="A1" s="81" t="s">
        <v>0</v>
      </c>
      <c r="B1" s="81"/>
      <c r="C1" s="81"/>
      <c r="D1" s="81"/>
      <c r="E1" s="81"/>
      <c r="I1" s="38" t="s">
        <v>1</v>
      </c>
      <c r="L1" s="85"/>
      <c r="M1" s="85"/>
    </row>
    <row r="2" spans="1:18" ht="15.75" x14ac:dyDescent="0.2">
      <c r="A2" s="1" t="s">
        <v>2</v>
      </c>
      <c r="I2" s="38" t="s">
        <v>3</v>
      </c>
      <c r="L2" s="86"/>
      <c r="M2" s="85"/>
    </row>
    <row r="3" spans="1:18" x14ac:dyDescent="0.2">
      <c r="I3" s="38" t="s">
        <v>4</v>
      </c>
      <c r="J3" t="s">
        <v>90</v>
      </c>
      <c r="L3" s="85"/>
      <c r="M3" s="85"/>
    </row>
    <row r="4" spans="1:18" ht="13.5" x14ac:dyDescent="0.2">
      <c r="I4" s="38" t="s">
        <v>87</v>
      </c>
      <c r="J4" s="2"/>
    </row>
    <row r="5" spans="1:18" ht="48" x14ac:dyDescent="0.2">
      <c r="A5" s="33" t="s">
        <v>5</v>
      </c>
      <c r="B5" s="34" t="s">
        <v>80</v>
      </c>
      <c r="C5" s="34" t="s">
        <v>81</v>
      </c>
      <c r="D5" s="34" t="s">
        <v>82</v>
      </c>
      <c r="E5" s="34" t="s">
        <v>6</v>
      </c>
      <c r="F5" s="34" t="s">
        <v>7</v>
      </c>
      <c r="G5" s="34" t="s">
        <v>83</v>
      </c>
      <c r="H5" s="35" t="s">
        <v>8</v>
      </c>
      <c r="I5" s="34" t="s">
        <v>84</v>
      </c>
      <c r="J5" s="34" t="s">
        <v>9</v>
      </c>
      <c r="L5" s="7" t="s">
        <v>54</v>
      </c>
      <c r="M5" s="7" t="s">
        <v>55</v>
      </c>
      <c r="O5" s="79" t="s">
        <v>92</v>
      </c>
    </row>
    <row r="6" spans="1:18" ht="14.25" thickBot="1" x14ac:dyDescent="0.25">
      <c r="A6" s="36" t="s">
        <v>10</v>
      </c>
      <c r="B6" s="82" t="s">
        <v>85</v>
      </c>
      <c r="C6" s="83"/>
      <c r="D6" s="83"/>
      <c r="E6" s="83"/>
      <c r="F6" s="83"/>
      <c r="G6" s="83"/>
      <c r="H6" s="83"/>
      <c r="I6" s="83"/>
      <c r="J6" s="84"/>
      <c r="L6" s="94" t="s">
        <v>57</v>
      </c>
      <c r="M6" s="95"/>
    </row>
    <row r="7" spans="1:18" ht="15" thickTop="1" x14ac:dyDescent="0.2">
      <c r="A7" s="37" t="s">
        <v>86</v>
      </c>
      <c r="B7" s="72">
        <f>B8+B19+B28+B39+B48</f>
        <v>107822.06633857057</v>
      </c>
      <c r="C7" s="72">
        <f t="shared" ref="C7:I7" si="0">C8+C19+C28+C39+C48</f>
        <v>11866.522474298197</v>
      </c>
      <c r="D7" s="72">
        <f t="shared" si="0"/>
        <v>5672.0803735357213</v>
      </c>
      <c r="E7" s="72">
        <f t="shared" si="0"/>
        <v>4008.7999999999997</v>
      </c>
      <c r="F7" s="72">
        <f t="shared" si="0"/>
        <v>1.5499999999999998</v>
      </c>
      <c r="G7" s="72">
        <f t="shared" si="0"/>
        <v>64.64</v>
      </c>
      <c r="H7" s="72">
        <f t="shared" si="0"/>
        <v>0</v>
      </c>
      <c r="I7" s="72">
        <f t="shared" si="0"/>
        <v>3.47</v>
      </c>
      <c r="J7" s="72">
        <f>J8+J19+J28+J39+J48</f>
        <v>129439.12918640449</v>
      </c>
      <c r="L7" s="73">
        <f>L8+L19</f>
        <v>54284.89</v>
      </c>
      <c r="M7" s="73">
        <f>J7-L7</f>
        <v>75154.239186404491</v>
      </c>
      <c r="N7" s="78">
        <f>M19+M8+J28+J39+J48</f>
        <v>75154.239186404491</v>
      </c>
      <c r="O7" s="64" t="str">
        <f>IF(N7=M7,"ok","!!!")</f>
        <v>ok</v>
      </c>
      <c r="R7" t="s">
        <v>96</v>
      </c>
    </row>
    <row r="8" spans="1:18" x14ac:dyDescent="0.2">
      <c r="A8" s="27" t="s">
        <v>11</v>
      </c>
      <c r="B8" s="72">
        <f>B9+B15</f>
        <v>85259.905806544877</v>
      </c>
      <c r="C8" s="72">
        <f t="shared" ref="C8:D8" si="1">C9+C15</f>
        <v>3181.8324742981968</v>
      </c>
      <c r="D8" s="72">
        <f t="shared" si="1"/>
        <v>619.39037353572053</v>
      </c>
      <c r="E8" s="17"/>
      <c r="F8" s="17"/>
      <c r="G8" s="17"/>
      <c r="H8" s="17"/>
      <c r="I8" s="17"/>
      <c r="J8" s="72">
        <f t="shared" ref="J8:J17" si="2">SUM(B8:I8)</f>
        <v>89061.128654378786</v>
      </c>
      <c r="K8" s="3"/>
      <c r="L8" s="73">
        <f>L9</f>
        <v>44622</v>
      </c>
      <c r="M8" s="73">
        <f>M9+M15</f>
        <v>44439.128654378801</v>
      </c>
      <c r="N8" s="42">
        <f>J8-L8</f>
        <v>44439.128654378786</v>
      </c>
      <c r="O8" t="str">
        <f>IF(N8=M8,"ok","!!!")</f>
        <v>ok</v>
      </c>
      <c r="R8" s="80">
        <f>J8/[5]Summary2!J8-1</f>
        <v>-4.8469973802629296E-2</v>
      </c>
    </row>
    <row r="9" spans="1:18" x14ac:dyDescent="0.2">
      <c r="A9" s="28" t="s">
        <v>12</v>
      </c>
      <c r="B9" s="72">
        <f>SUM(B10:B14)</f>
        <v>85218.045806544877</v>
      </c>
      <c r="C9" s="72">
        <f t="shared" ref="C9:D9" si="3">SUM(C10:C14)</f>
        <v>1020.1524742981971</v>
      </c>
      <c r="D9" s="72">
        <f t="shared" si="3"/>
        <v>619.38037353572054</v>
      </c>
      <c r="E9" s="17"/>
      <c r="F9" s="17"/>
      <c r="G9" s="17"/>
      <c r="H9" s="17"/>
      <c r="I9" s="17"/>
      <c r="J9" s="72">
        <f t="shared" si="2"/>
        <v>86857.578654378798</v>
      </c>
      <c r="K9" s="3"/>
      <c r="L9" s="8">
        <v>44622</v>
      </c>
      <c r="M9" s="74">
        <f>J9-L9</f>
        <v>42235.578654378798</v>
      </c>
      <c r="N9" s="42"/>
      <c r="R9" s="80">
        <f>J9/[5]Summary2!J9-1</f>
        <v>-4.2121355375972502E-2</v>
      </c>
    </row>
    <row r="10" spans="1:18" x14ac:dyDescent="0.2">
      <c r="A10" s="29" t="s">
        <v>13</v>
      </c>
      <c r="B10" s="66">
        <v>45800.92</v>
      </c>
      <c r="C10" s="66">
        <v>32.72</v>
      </c>
      <c r="D10" s="66">
        <v>217.43</v>
      </c>
      <c r="E10" s="17"/>
      <c r="F10" s="17"/>
      <c r="G10" s="17"/>
      <c r="H10" s="17"/>
      <c r="I10" s="17"/>
      <c r="J10" s="72">
        <f t="shared" si="2"/>
        <v>46051.07</v>
      </c>
      <c r="K10" s="3"/>
      <c r="L10" s="45" t="s">
        <v>95</v>
      </c>
      <c r="M10" s="74" t="s">
        <v>95</v>
      </c>
      <c r="R10" s="80">
        <f>J10/[5]Summary2!J10-1</f>
        <v>-6.365388859148613E-2</v>
      </c>
    </row>
    <row r="11" spans="1:18" x14ac:dyDescent="0.2">
      <c r="A11" s="29" t="s">
        <v>14</v>
      </c>
      <c r="B11" s="66">
        <v>8562.1</v>
      </c>
      <c r="C11" s="66">
        <v>34.67</v>
      </c>
      <c r="D11" s="66">
        <v>55.55</v>
      </c>
      <c r="E11" s="17"/>
      <c r="F11" s="17"/>
      <c r="G11" s="17"/>
      <c r="H11" s="17"/>
      <c r="I11" s="17"/>
      <c r="J11" s="72">
        <f t="shared" si="2"/>
        <v>8652.32</v>
      </c>
      <c r="K11" s="3"/>
      <c r="L11" s="45" t="s">
        <v>95</v>
      </c>
      <c r="M11" s="74" t="s">
        <v>95</v>
      </c>
      <c r="R11" s="80">
        <f>J11/[5]Summary2!J11-1</f>
        <v>-7.7155079167686602E-2</v>
      </c>
    </row>
    <row r="12" spans="1:18" x14ac:dyDescent="0.2">
      <c r="A12" s="29" t="s">
        <v>15</v>
      </c>
      <c r="B12" s="66">
        <f>18394.0935841591+243.12222238578</f>
        <v>18637.215806544882</v>
      </c>
      <c r="C12" s="66">
        <f>(0.931145659068509+0.0137533128593792)*25</f>
        <v>23.622474298197204</v>
      </c>
      <c r="D12" s="66">
        <f>(0.558827067499163+0.0865433134931878)*298</f>
        <v>192.32037353572053</v>
      </c>
      <c r="E12" s="17"/>
      <c r="F12" s="17"/>
      <c r="G12" s="17"/>
      <c r="H12" s="17"/>
      <c r="I12" s="17"/>
      <c r="J12" s="72">
        <f t="shared" si="2"/>
        <v>18853.1586543788</v>
      </c>
      <c r="K12" s="3"/>
      <c r="L12" s="8" t="s">
        <v>89</v>
      </c>
      <c r="M12" s="74">
        <f>J12</f>
        <v>18853.1586543788</v>
      </c>
      <c r="R12" s="80">
        <f>J12/[5]Summary2!J12-1</f>
        <v>-1.1841438175552277E-2</v>
      </c>
    </row>
    <row r="13" spans="1:18" x14ac:dyDescent="0.2">
      <c r="A13" s="29" t="s">
        <v>16</v>
      </c>
      <c r="B13" s="66">
        <v>11923.8</v>
      </c>
      <c r="C13" s="66">
        <v>928.37</v>
      </c>
      <c r="D13" s="66">
        <v>145.33000000000001</v>
      </c>
      <c r="E13" s="17"/>
      <c r="F13" s="17"/>
      <c r="G13" s="17"/>
      <c r="H13" s="17"/>
      <c r="I13" s="17"/>
      <c r="J13" s="72">
        <f t="shared" si="2"/>
        <v>12997.5</v>
      </c>
      <c r="K13" s="3"/>
      <c r="L13" s="45" t="s">
        <v>89</v>
      </c>
      <c r="M13" s="74">
        <f t="shared" ref="M13:M17" si="4">J13</f>
        <v>12997.5</v>
      </c>
      <c r="R13" s="80">
        <f>J13/[5]Summary2!J13-1</f>
        <v>2.0409857735448123E-2</v>
      </c>
    </row>
    <row r="14" spans="1:18" x14ac:dyDescent="0.2">
      <c r="A14" s="29" t="s">
        <v>17</v>
      </c>
      <c r="B14" s="66">
        <v>294.01</v>
      </c>
      <c r="C14" s="66">
        <v>0.77</v>
      </c>
      <c r="D14" s="66">
        <v>8.75</v>
      </c>
      <c r="E14" s="17"/>
      <c r="F14" s="17"/>
      <c r="G14" s="17"/>
      <c r="H14" s="17"/>
      <c r="I14" s="17"/>
      <c r="J14" s="72">
        <f t="shared" si="2"/>
        <v>303.52999999999997</v>
      </c>
      <c r="K14" s="3"/>
      <c r="L14" s="45" t="s">
        <v>89</v>
      </c>
      <c r="M14" s="74">
        <f t="shared" si="4"/>
        <v>303.52999999999997</v>
      </c>
      <c r="R14" s="80">
        <f>J14/[5]Summary2!J14-1</f>
        <v>1.6556582242828188E-3</v>
      </c>
    </row>
    <row r="15" spans="1:18" x14ac:dyDescent="0.2">
      <c r="A15" s="28" t="s">
        <v>18</v>
      </c>
      <c r="B15" s="72">
        <f>B16+B17</f>
        <v>41.86</v>
      </c>
      <c r="C15" s="72">
        <f>C16+C17</f>
        <v>2161.6799999999998</v>
      </c>
      <c r="D15" s="72">
        <f>D17</f>
        <v>0.01</v>
      </c>
      <c r="E15" s="17"/>
      <c r="F15" s="17"/>
      <c r="G15" s="17"/>
      <c r="H15" s="17"/>
      <c r="I15" s="17"/>
      <c r="J15" s="72">
        <f t="shared" si="2"/>
        <v>2203.5500000000002</v>
      </c>
      <c r="K15" s="3"/>
      <c r="L15" s="8" t="s">
        <v>89</v>
      </c>
      <c r="M15" s="74">
        <f t="shared" si="4"/>
        <v>2203.5500000000002</v>
      </c>
      <c r="P15" s="78">
        <v>54672727.299372569</v>
      </c>
      <c r="R15" s="80">
        <f>J15/[5]Summary2!J15-1</f>
        <v>-0.24556489441344609</v>
      </c>
    </row>
    <row r="16" spans="1:18" x14ac:dyDescent="0.2">
      <c r="A16" s="29" t="s">
        <v>19</v>
      </c>
      <c r="B16" s="66">
        <v>38.47</v>
      </c>
      <c r="C16" s="66">
        <v>1566.81</v>
      </c>
      <c r="D16" s="66" t="s">
        <v>93</v>
      </c>
      <c r="E16" s="17"/>
      <c r="F16" s="17"/>
      <c r="G16" s="17"/>
      <c r="H16" s="17"/>
      <c r="I16" s="17"/>
      <c r="J16" s="72">
        <f t="shared" si="2"/>
        <v>1605.28</v>
      </c>
      <c r="K16" s="3"/>
      <c r="L16" s="8" t="s">
        <v>89</v>
      </c>
      <c r="M16" s="74">
        <f t="shared" si="4"/>
        <v>1605.28</v>
      </c>
      <c r="P16">
        <v>388232.43027593527</v>
      </c>
      <c r="R16" s="80">
        <f>J16/[5]Summary2!J16-1</f>
        <v>-0.30898988492444346</v>
      </c>
    </row>
    <row r="17" spans="1:18" x14ac:dyDescent="0.2">
      <c r="A17" s="29" t="s">
        <v>59</v>
      </c>
      <c r="B17" s="66">
        <v>3.39</v>
      </c>
      <c r="C17" s="66">
        <v>594.87</v>
      </c>
      <c r="D17" s="66">
        <v>0.01</v>
      </c>
      <c r="E17" s="17"/>
      <c r="F17" s="17"/>
      <c r="G17" s="17"/>
      <c r="H17" s="17"/>
      <c r="I17" s="17"/>
      <c r="J17" s="72">
        <f t="shared" si="2"/>
        <v>598.27</v>
      </c>
      <c r="K17" s="3"/>
      <c r="L17" s="8" t="s">
        <v>89</v>
      </c>
      <c r="M17" s="74">
        <f t="shared" si="4"/>
        <v>598.27</v>
      </c>
      <c r="P17" s="78">
        <f>P15-P16</f>
        <v>54284494.869096637</v>
      </c>
      <c r="R17" s="80">
        <f>J17/[5]Summary2!J17-1</f>
        <v>9.4909232700879365E-4</v>
      </c>
    </row>
    <row r="18" spans="1:18" ht="13.5" x14ac:dyDescent="0.2">
      <c r="A18" s="30" t="s">
        <v>76</v>
      </c>
      <c r="B18" s="13" t="s">
        <v>89</v>
      </c>
      <c r="C18" s="17"/>
      <c r="D18" s="17"/>
      <c r="E18" s="17"/>
      <c r="F18" s="17"/>
      <c r="G18" s="17"/>
      <c r="H18" s="17"/>
      <c r="I18" s="17"/>
      <c r="J18" s="8" t="s">
        <v>89</v>
      </c>
      <c r="K18" s="3"/>
      <c r="L18" s="8" t="s">
        <v>89</v>
      </c>
      <c r="M18" s="8" t="s">
        <v>89</v>
      </c>
      <c r="P18">
        <f>P17/1000</f>
        <v>54284.494869096634</v>
      </c>
      <c r="R18" s="80" t="e">
        <f>J18/[5]Summary2!J18-1</f>
        <v>#VALUE!</v>
      </c>
    </row>
    <row r="19" spans="1:18" x14ac:dyDescent="0.2">
      <c r="A19" s="27" t="s">
        <v>20</v>
      </c>
      <c r="B19" s="72">
        <f>SUM(B20:B27)</f>
        <v>11104.850532025694</v>
      </c>
      <c r="C19" s="72">
        <f t="shared" ref="C19:I19" si="5">SUM(C20:C27)</f>
        <v>60.05</v>
      </c>
      <c r="D19" s="72">
        <f t="shared" si="5"/>
        <v>674.01</v>
      </c>
      <c r="E19" s="72">
        <f t="shared" si="5"/>
        <v>4008.7999999999997</v>
      </c>
      <c r="F19" s="72">
        <f t="shared" si="5"/>
        <v>1.5499999999999998</v>
      </c>
      <c r="G19" s="72">
        <f t="shared" si="5"/>
        <v>64.64</v>
      </c>
      <c r="H19" s="72">
        <f t="shared" si="5"/>
        <v>0</v>
      </c>
      <c r="I19" s="72">
        <f t="shared" si="5"/>
        <v>3.47</v>
      </c>
      <c r="J19" s="72">
        <f>SUM(J20:J27)</f>
        <v>15917.370532025696</v>
      </c>
      <c r="K19" s="3"/>
      <c r="L19" s="73">
        <f>SUM(L20:L27)</f>
        <v>9662.89</v>
      </c>
      <c r="M19" s="73">
        <f>SUM(M20:M27)</f>
        <v>6254.4805320256946</v>
      </c>
      <c r="N19" s="42">
        <f>J19-L19</f>
        <v>6254.4805320256964</v>
      </c>
      <c r="O19" t="str">
        <f>IF(M19=N19,"OK","pozor")</f>
        <v>pozor</v>
      </c>
      <c r="P19" s="10">
        <f>P18-L19</f>
        <v>44621.604869096635</v>
      </c>
      <c r="R19" s="80">
        <f>J19/[5]Summary2!J19-1</f>
        <v>2.5411123243469946E-2</v>
      </c>
    </row>
    <row r="20" spans="1:18" x14ac:dyDescent="0.2">
      <c r="A20" s="30" t="s">
        <v>21</v>
      </c>
      <c r="B20" s="66">
        <v>2936</v>
      </c>
      <c r="C20" s="17"/>
      <c r="D20" s="17"/>
      <c r="E20" s="17"/>
      <c r="F20" s="17"/>
      <c r="G20" s="17"/>
      <c r="H20" s="17"/>
      <c r="I20" s="17"/>
      <c r="J20" s="72">
        <f>SUM(B20:I20)</f>
        <v>2936</v>
      </c>
      <c r="K20" s="3"/>
      <c r="L20" s="8">
        <v>2910</v>
      </c>
      <c r="M20" s="74">
        <f>J20-L20</f>
        <v>26</v>
      </c>
      <c r="R20" s="80">
        <f>J20/[5]Summary2!J20-1</f>
        <v>-4.8684930144624605E-2</v>
      </c>
    </row>
    <row r="21" spans="1:18" x14ac:dyDescent="0.2">
      <c r="A21" s="30" t="s">
        <v>22</v>
      </c>
      <c r="B21" s="66">
        <v>1835.02</v>
      </c>
      <c r="C21" s="66">
        <v>46.86</v>
      </c>
      <c r="D21" s="66">
        <v>450.51</v>
      </c>
      <c r="E21" s="66" t="s">
        <v>89</v>
      </c>
      <c r="F21" s="66" t="s">
        <v>89</v>
      </c>
      <c r="G21" s="66" t="s">
        <v>89</v>
      </c>
      <c r="H21" s="66" t="s">
        <v>89</v>
      </c>
      <c r="I21" s="66" t="s">
        <v>89</v>
      </c>
      <c r="J21" s="72">
        <f t="shared" ref="J21:J27" si="6">SUM(B21:I21)</f>
        <v>2332.39</v>
      </c>
      <c r="K21" s="3"/>
      <c r="L21" s="77">
        <v>1179.8900000000001</v>
      </c>
      <c r="M21" s="74">
        <f t="shared" ref="M21:M22" si="7">J21-L21</f>
        <v>1152.4999999999998</v>
      </c>
      <c r="R21" s="80">
        <f>J21/[5]Summary2!J21-1</f>
        <v>0.15483651371043838</v>
      </c>
    </row>
    <row r="22" spans="1:18" x14ac:dyDescent="0.2">
      <c r="A22" s="30" t="s">
        <v>23</v>
      </c>
      <c r="B22" s="66">
        <v>6225.46</v>
      </c>
      <c r="C22" s="66">
        <v>13.19</v>
      </c>
      <c r="D22" s="41" t="s">
        <v>94</v>
      </c>
      <c r="E22" s="41" t="s">
        <v>89</v>
      </c>
      <c r="F22" s="41" t="s">
        <v>89</v>
      </c>
      <c r="G22" s="41" t="s">
        <v>89</v>
      </c>
      <c r="H22" s="41" t="s">
        <v>89</v>
      </c>
      <c r="I22" s="41" t="s">
        <v>89</v>
      </c>
      <c r="J22" s="72">
        <f t="shared" si="6"/>
        <v>6238.65</v>
      </c>
      <c r="K22" s="3"/>
      <c r="L22" s="8">
        <v>5573</v>
      </c>
      <c r="M22" s="74">
        <f t="shared" si="7"/>
        <v>665.64999999999964</v>
      </c>
      <c r="R22" s="80">
        <f>J22/[5]Summary2!J22-1</f>
        <v>2.9013975909715217E-3</v>
      </c>
    </row>
    <row r="23" spans="1:18" x14ac:dyDescent="0.2">
      <c r="A23" s="31" t="s">
        <v>24</v>
      </c>
      <c r="B23" s="66">
        <v>107.72</v>
      </c>
      <c r="C23" s="41" t="s">
        <v>93</v>
      </c>
      <c r="D23" s="41" t="s">
        <v>93</v>
      </c>
      <c r="E23" s="17"/>
      <c r="F23" s="17"/>
      <c r="G23" s="17"/>
      <c r="H23" s="17"/>
      <c r="I23" s="17"/>
      <c r="J23" s="72">
        <f t="shared" si="6"/>
        <v>107.72</v>
      </c>
      <c r="K23" s="3"/>
      <c r="L23" s="8" t="s">
        <v>89</v>
      </c>
      <c r="M23" s="74">
        <f>J23</f>
        <v>107.72</v>
      </c>
      <c r="R23" s="80">
        <f>J23/[5]Summary2!J23-1</f>
        <v>-0.27607615602187796</v>
      </c>
    </row>
    <row r="24" spans="1:18" x14ac:dyDescent="0.2">
      <c r="A24" s="31" t="s">
        <v>25</v>
      </c>
      <c r="B24" s="17"/>
      <c r="C24" s="17"/>
      <c r="D24" s="17"/>
      <c r="E24" s="13"/>
      <c r="F24" s="66">
        <v>0.36</v>
      </c>
      <c r="G24" s="66">
        <v>3.35</v>
      </c>
      <c r="H24" s="66"/>
      <c r="I24" s="66">
        <v>3.47</v>
      </c>
      <c r="J24" s="72">
        <f t="shared" si="6"/>
        <v>7.18</v>
      </c>
      <c r="K24" s="3"/>
      <c r="L24" s="8" t="s">
        <v>89</v>
      </c>
      <c r="M24" s="74">
        <f t="shared" ref="M24:M27" si="8">J24</f>
        <v>7.18</v>
      </c>
      <c r="R24" s="80">
        <f>J24/[5]Summary2!J24-1</f>
        <v>0.30816974928729968</v>
      </c>
    </row>
    <row r="25" spans="1:18" x14ac:dyDescent="0.2">
      <c r="A25" s="31" t="s">
        <v>26</v>
      </c>
      <c r="B25" s="17"/>
      <c r="C25" s="17"/>
      <c r="D25" s="17"/>
      <c r="E25" s="66">
        <v>4008.41</v>
      </c>
      <c r="F25" s="66">
        <v>1.19</v>
      </c>
      <c r="G25" s="66" t="s">
        <v>89</v>
      </c>
      <c r="H25" s="66" t="s">
        <v>89</v>
      </c>
      <c r="I25" s="66" t="s">
        <v>89</v>
      </c>
      <c r="J25" s="72">
        <f t="shared" si="6"/>
        <v>4009.6</v>
      </c>
      <c r="K25" s="3"/>
      <c r="L25" s="8" t="s">
        <v>89</v>
      </c>
      <c r="M25" s="74">
        <f t="shared" si="8"/>
        <v>4009.6</v>
      </c>
      <c r="R25" s="80">
        <f>J25/[5]Summary2!J25-1</f>
        <v>6.8551267828838025E-2</v>
      </c>
    </row>
    <row r="26" spans="1:18" x14ac:dyDescent="0.2">
      <c r="A26" s="31" t="s">
        <v>27</v>
      </c>
      <c r="B26" s="66" t="s">
        <v>89</v>
      </c>
      <c r="C26" s="66" t="s">
        <v>89</v>
      </c>
      <c r="D26" s="66">
        <v>223.5</v>
      </c>
      <c r="E26" s="66" t="s">
        <v>89</v>
      </c>
      <c r="F26" s="66" t="s">
        <v>89</v>
      </c>
      <c r="G26" s="66">
        <v>61.29</v>
      </c>
      <c r="H26" s="66" t="s">
        <v>89</v>
      </c>
      <c r="I26" s="66" t="s">
        <v>89</v>
      </c>
      <c r="J26" s="72">
        <f t="shared" si="6"/>
        <v>284.79000000000002</v>
      </c>
      <c r="K26" s="3"/>
      <c r="L26" s="8" t="s">
        <v>89</v>
      </c>
      <c r="M26" s="74">
        <f t="shared" si="8"/>
        <v>284.79000000000002</v>
      </c>
      <c r="R26" s="80">
        <f>J26/[5]Summary2!J26-1</f>
        <v>-1.4418376273324207E-2</v>
      </c>
    </row>
    <row r="27" spans="1:18" x14ac:dyDescent="0.2">
      <c r="A27" s="30" t="s">
        <v>28</v>
      </c>
      <c r="B27" s="66">
        <v>0.65053202569537172</v>
      </c>
      <c r="C27" s="66" t="s">
        <v>89</v>
      </c>
      <c r="D27" s="66" t="s">
        <v>89</v>
      </c>
      <c r="E27" s="66">
        <v>0.39</v>
      </c>
      <c r="F27" s="66" t="s">
        <v>89</v>
      </c>
      <c r="G27" s="66" t="s">
        <v>89</v>
      </c>
      <c r="H27" s="66" t="s">
        <v>89</v>
      </c>
      <c r="I27" s="66" t="s">
        <v>89</v>
      </c>
      <c r="J27" s="72">
        <f t="shared" si="6"/>
        <v>1.0405320256953718</v>
      </c>
      <c r="K27" s="3"/>
      <c r="L27" s="8" t="s">
        <v>89</v>
      </c>
      <c r="M27" s="74">
        <f t="shared" si="8"/>
        <v>1.0405320256953718</v>
      </c>
      <c r="R27" s="80">
        <f>J27/[5]Summary2!J27-1</f>
        <v>0.3448551714769319</v>
      </c>
    </row>
    <row r="28" spans="1:18" x14ac:dyDescent="0.2">
      <c r="A28" s="18" t="s">
        <v>29</v>
      </c>
      <c r="B28" s="72">
        <f>SUM(B29:B38)</f>
        <v>312.34000000000003</v>
      </c>
      <c r="C28" s="72">
        <f t="shared" ref="C28:D28" si="9">SUM(C29:C38)</f>
        <v>3400.54</v>
      </c>
      <c r="D28" s="72">
        <f t="shared" si="9"/>
        <v>4074.37</v>
      </c>
      <c r="E28" s="17"/>
      <c r="F28" s="17"/>
      <c r="G28" s="17"/>
      <c r="H28" s="17"/>
      <c r="I28" s="17"/>
      <c r="J28" s="72">
        <f>SUM(J29:J38)</f>
        <v>7787.25</v>
      </c>
      <c r="K28" s="3"/>
      <c r="L28" s="4"/>
      <c r="M28" s="4"/>
      <c r="R28" s="80">
        <f>J28/[5]Summary2!J28-1</f>
        <v>-5.0180263417944904E-2</v>
      </c>
    </row>
    <row r="29" spans="1:18" x14ac:dyDescent="0.2">
      <c r="A29" s="28" t="s">
        <v>30</v>
      </c>
      <c r="B29" s="67"/>
      <c r="C29" s="66">
        <v>3064.39</v>
      </c>
      <c r="D29" s="67"/>
      <c r="E29" s="17"/>
      <c r="F29" s="17"/>
      <c r="G29" s="17"/>
      <c r="H29" s="17"/>
      <c r="I29" s="17"/>
      <c r="J29" s="72">
        <f>SUM(B29:I29)</f>
        <v>3064.39</v>
      </c>
      <c r="K29" s="3"/>
      <c r="L29" s="4"/>
      <c r="M29" s="4"/>
      <c r="R29" s="80">
        <f>J29/[5]Summary2!J29-1</f>
        <v>-9.4922363168697954E-3</v>
      </c>
    </row>
    <row r="30" spans="1:18" x14ac:dyDescent="0.2">
      <c r="A30" s="28" t="s">
        <v>31</v>
      </c>
      <c r="B30" s="67"/>
      <c r="C30" s="66">
        <v>336.15</v>
      </c>
      <c r="D30" s="66">
        <v>434.92</v>
      </c>
      <c r="E30" s="17"/>
      <c r="F30" s="17"/>
      <c r="G30" s="17"/>
      <c r="H30" s="17"/>
      <c r="I30" s="17"/>
      <c r="J30" s="72">
        <f t="shared" ref="J30:J38" si="10">SUM(B30:I30)</f>
        <v>771.06999999999994</v>
      </c>
      <c r="K30" s="3"/>
      <c r="L30" s="4"/>
      <c r="M30" s="4"/>
      <c r="R30" s="80">
        <f>J30/[5]Summary2!J30-1</f>
        <v>-0.19472627649899377</v>
      </c>
    </row>
    <row r="31" spans="1:18" x14ac:dyDescent="0.2">
      <c r="A31" s="28" t="s">
        <v>32</v>
      </c>
      <c r="B31" s="67"/>
      <c r="C31" s="66" t="s">
        <v>89</v>
      </c>
      <c r="D31" s="67"/>
      <c r="E31" s="17"/>
      <c r="F31" s="17"/>
      <c r="G31" s="17"/>
      <c r="H31" s="17"/>
      <c r="I31" s="17"/>
      <c r="J31" s="72">
        <f t="shared" si="10"/>
        <v>0</v>
      </c>
      <c r="K31" s="3"/>
      <c r="L31" s="4"/>
      <c r="M31" s="4"/>
      <c r="R31" s="80" t="e">
        <f>J31/[5]Summary2!J31-1</f>
        <v>#VALUE!</v>
      </c>
    </row>
    <row r="32" spans="1:18" ht="13.5" x14ac:dyDescent="0.2">
      <c r="A32" s="28" t="s">
        <v>33</v>
      </c>
      <c r="B32" s="67"/>
      <c r="C32" s="66" t="s">
        <v>89</v>
      </c>
      <c r="D32" s="66">
        <v>3639.45</v>
      </c>
      <c r="E32" s="17"/>
      <c r="F32" s="17"/>
      <c r="G32" s="17"/>
      <c r="H32" s="17"/>
      <c r="I32" s="17"/>
      <c r="J32" s="72">
        <f t="shared" si="10"/>
        <v>3639.45</v>
      </c>
      <c r="K32" s="3"/>
      <c r="L32" s="4"/>
      <c r="M32" s="4"/>
      <c r="R32" s="80">
        <f>J32/[5]Summary2!J32-1</f>
        <v>-4.3620726008750665E-2</v>
      </c>
    </row>
    <row r="33" spans="1:18" x14ac:dyDescent="0.2">
      <c r="A33" s="28" t="s">
        <v>60</v>
      </c>
      <c r="B33" s="67"/>
      <c r="C33" s="66" t="s">
        <v>89</v>
      </c>
      <c r="D33" s="66" t="s">
        <v>89</v>
      </c>
      <c r="E33" s="17"/>
      <c r="F33" s="17"/>
      <c r="G33" s="17"/>
      <c r="H33" s="17"/>
      <c r="I33" s="17"/>
      <c r="J33" s="72">
        <f t="shared" si="10"/>
        <v>0</v>
      </c>
      <c r="K33" s="3"/>
      <c r="L33" s="4"/>
      <c r="M33" s="4"/>
      <c r="R33" s="80" t="e">
        <f>J33/[5]Summary2!J33-1</f>
        <v>#VALUE!</v>
      </c>
    </row>
    <row r="34" spans="1:18" x14ac:dyDescent="0.2">
      <c r="A34" s="28" t="s">
        <v>34</v>
      </c>
      <c r="B34" s="67"/>
      <c r="C34" s="66" t="s">
        <v>89</v>
      </c>
      <c r="D34" s="66" t="s">
        <v>89</v>
      </c>
      <c r="E34" s="17"/>
      <c r="F34" s="17"/>
      <c r="G34" s="17"/>
      <c r="H34" s="17"/>
      <c r="I34" s="17"/>
      <c r="J34" s="72">
        <f t="shared" si="10"/>
        <v>0</v>
      </c>
      <c r="K34" s="3"/>
      <c r="L34" s="4"/>
      <c r="M34" s="4"/>
      <c r="R34" s="80" t="e">
        <f>J34/[5]Summary2!J34-1</f>
        <v>#VALUE!</v>
      </c>
    </row>
    <row r="35" spans="1:18" x14ac:dyDescent="0.2">
      <c r="A35" s="28" t="s">
        <v>35</v>
      </c>
      <c r="B35" s="66">
        <v>163.21</v>
      </c>
      <c r="C35" s="67"/>
      <c r="D35" s="67"/>
      <c r="E35" s="17"/>
      <c r="F35" s="17"/>
      <c r="G35" s="17"/>
      <c r="H35" s="17"/>
      <c r="I35" s="17"/>
      <c r="J35" s="72">
        <f t="shared" si="10"/>
        <v>163.21</v>
      </c>
      <c r="K35" s="3"/>
      <c r="L35" s="4"/>
      <c r="M35" s="4"/>
      <c r="R35" s="80">
        <f>J35/[5]Summary2!J35-1</f>
        <v>-0.15346874962755275</v>
      </c>
    </row>
    <row r="36" spans="1:18" x14ac:dyDescent="0.2">
      <c r="A36" s="28" t="s">
        <v>36</v>
      </c>
      <c r="B36" s="66">
        <v>149.13</v>
      </c>
      <c r="C36" s="67"/>
      <c r="D36" s="67"/>
      <c r="E36" s="17"/>
      <c r="F36" s="17"/>
      <c r="G36" s="17"/>
      <c r="H36" s="17"/>
      <c r="I36" s="17"/>
      <c r="J36" s="72">
        <f t="shared" si="10"/>
        <v>149.13</v>
      </c>
      <c r="K36" s="3"/>
      <c r="L36" s="4"/>
      <c r="M36" s="4"/>
      <c r="R36" s="80">
        <f>J36/[5]Summary2!J36-1</f>
        <v>-2.72765755328086E-5</v>
      </c>
    </row>
    <row r="37" spans="1:18" x14ac:dyDescent="0.2">
      <c r="A37" s="28" t="s">
        <v>61</v>
      </c>
      <c r="B37" s="66" t="s">
        <v>89</v>
      </c>
      <c r="C37" s="67"/>
      <c r="D37" s="67"/>
      <c r="E37" s="17"/>
      <c r="F37" s="17"/>
      <c r="G37" s="17"/>
      <c r="H37" s="17"/>
      <c r="I37" s="17"/>
      <c r="J37" s="72">
        <f t="shared" si="10"/>
        <v>0</v>
      </c>
      <c r="K37" s="3"/>
      <c r="L37" s="4"/>
      <c r="M37" s="4"/>
      <c r="R37" s="80" t="e">
        <f>J37/[5]Summary2!J37-1</f>
        <v>#VALUE!</v>
      </c>
    </row>
    <row r="38" spans="1:18" x14ac:dyDescent="0.2">
      <c r="A38" s="28" t="s">
        <v>62</v>
      </c>
      <c r="B38" s="66" t="s">
        <v>89</v>
      </c>
      <c r="C38" s="66" t="s">
        <v>89</v>
      </c>
      <c r="D38" s="66" t="s">
        <v>89</v>
      </c>
      <c r="E38" s="17"/>
      <c r="F38" s="17"/>
      <c r="G38" s="17"/>
      <c r="H38" s="17"/>
      <c r="I38" s="17"/>
      <c r="J38" s="72">
        <f t="shared" si="10"/>
        <v>0</v>
      </c>
      <c r="K38" s="3"/>
      <c r="L38" s="4"/>
      <c r="M38" s="4"/>
      <c r="R38" s="80" t="e">
        <f>J38/[5]Summary2!J38-1</f>
        <v>#VALUE!</v>
      </c>
    </row>
    <row r="39" spans="1:18" ht="14.25" x14ac:dyDescent="0.2">
      <c r="A39" s="27" t="s">
        <v>77</v>
      </c>
      <c r="B39" s="72">
        <f>SUM(B40:B47)</f>
        <v>11032.320000000003</v>
      </c>
      <c r="C39" s="72">
        <f t="shared" ref="C39:D39" si="11">SUM(C40:C47)</f>
        <v>29.86</v>
      </c>
      <c r="D39" s="72">
        <f t="shared" si="11"/>
        <v>22</v>
      </c>
      <c r="E39" s="17"/>
      <c r="F39" s="17"/>
      <c r="G39" s="17"/>
      <c r="H39" s="17"/>
      <c r="I39" s="17"/>
      <c r="J39" s="72">
        <f>SUM(J40:J47)</f>
        <v>11084.180000000004</v>
      </c>
      <c r="K39" s="3"/>
      <c r="L39" s="4"/>
      <c r="M39" s="4"/>
      <c r="R39" s="80">
        <f>J39/[5]Summary2!J39-1</f>
        <v>-0.18285475619633595</v>
      </c>
    </row>
    <row r="40" spans="1:18" x14ac:dyDescent="0.2">
      <c r="A40" s="28" t="s">
        <v>37</v>
      </c>
      <c r="B40" s="66">
        <v>12523.53</v>
      </c>
      <c r="C40" s="66">
        <v>29.86</v>
      </c>
      <c r="D40" s="66">
        <v>19.690000000000001</v>
      </c>
      <c r="E40" s="17"/>
      <c r="F40" s="17"/>
      <c r="G40" s="17"/>
      <c r="H40" s="17"/>
      <c r="I40" s="17"/>
      <c r="J40" s="72">
        <f>SUM(B40:D40)</f>
        <v>12573.080000000002</v>
      </c>
      <c r="K40" s="3"/>
      <c r="L40" s="4"/>
      <c r="M40" s="4"/>
      <c r="R40" s="80">
        <f>J40/[5]Summary2!J40-1</f>
        <v>-0.16666106692415728</v>
      </c>
    </row>
    <row r="41" spans="1:18" x14ac:dyDescent="0.2">
      <c r="A41" s="28" t="s">
        <v>38</v>
      </c>
      <c r="B41" s="66">
        <v>96.25</v>
      </c>
      <c r="C41" s="66" t="s">
        <v>89</v>
      </c>
      <c r="D41" s="66">
        <v>2.31</v>
      </c>
      <c r="E41" s="17"/>
      <c r="F41" s="17"/>
      <c r="G41" s="17"/>
      <c r="H41" s="17"/>
      <c r="I41" s="17"/>
      <c r="J41" s="72">
        <f t="shared" ref="J41:J47" si="12">SUM(B41:D41)</f>
        <v>98.56</v>
      </c>
      <c r="K41" s="3"/>
      <c r="L41" s="4"/>
      <c r="M41" s="4"/>
      <c r="R41" s="80">
        <f>J41/[5]Summary2!J41-1</f>
        <v>-3.9639050045151891E-2</v>
      </c>
    </row>
    <row r="42" spans="1:18" x14ac:dyDescent="0.2">
      <c r="A42" s="28" t="s">
        <v>39</v>
      </c>
      <c r="B42" s="66">
        <v>-265.72000000000003</v>
      </c>
      <c r="C42" s="66" t="s">
        <v>89</v>
      </c>
      <c r="D42" s="66" t="s">
        <v>93</v>
      </c>
      <c r="E42" s="17"/>
      <c r="F42" s="17"/>
      <c r="G42" s="17"/>
      <c r="H42" s="17"/>
      <c r="I42" s="17"/>
      <c r="J42" s="72">
        <f t="shared" si="12"/>
        <v>-265.72000000000003</v>
      </c>
      <c r="K42" s="3"/>
      <c r="L42" s="4"/>
      <c r="M42" s="4"/>
      <c r="R42" s="80">
        <f>J42/[5]Summary2!J42-1</f>
        <v>-3.5666167887836719E-2</v>
      </c>
    </row>
    <row r="43" spans="1:18" x14ac:dyDescent="0.2">
      <c r="A43" s="28" t="s">
        <v>40</v>
      </c>
      <c r="B43" s="66">
        <v>35.04</v>
      </c>
      <c r="C43" s="66" t="s">
        <v>93</v>
      </c>
      <c r="D43" s="66" t="s">
        <v>93</v>
      </c>
      <c r="E43" s="17"/>
      <c r="F43" s="17"/>
      <c r="G43" s="17"/>
      <c r="H43" s="17"/>
      <c r="I43" s="17"/>
      <c r="J43" s="72">
        <f t="shared" si="12"/>
        <v>35.04</v>
      </c>
      <c r="K43" s="3"/>
      <c r="L43" s="4"/>
      <c r="M43" s="4"/>
      <c r="R43" s="80">
        <f>J43/[5]Summary2!J43-1</f>
        <v>0.62361828815473497</v>
      </c>
    </row>
    <row r="44" spans="1:18" x14ac:dyDescent="0.2">
      <c r="A44" s="28" t="s">
        <v>41</v>
      </c>
      <c r="B44" s="66">
        <v>149.19999999999999</v>
      </c>
      <c r="C44" s="66" t="s">
        <v>93</v>
      </c>
      <c r="D44" s="66" t="s">
        <v>93</v>
      </c>
      <c r="E44" s="17"/>
      <c r="F44" s="17"/>
      <c r="G44" s="17"/>
      <c r="H44" s="17"/>
      <c r="I44" s="17"/>
      <c r="J44" s="72">
        <f t="shared" si="12"/>
        <v>149.19999999999999</v>
      </c>
      <c r="K44" s="3"/>
      <c r="L44" s="4"/>
      <c r="M44" s="4"/>
      <c r="R44" s="80">
        <f>J44/[5]Summary2!J44-1</f>
        <v>0.11577679111975536</v>
      </c>
    </row>
    <row r="45" spans="1:18" x14ac:dyDescent="0.2">
      <c r="A45" s="28" t="s">
        <v>42</v>
      </c>
      <c r="B45" s="66" t="s">
        <v>93</v>
      </c>
      <c r="C45" s="66" t="s">
        <v>93</v>
      </c>
      <c r="D45" s="66" t="s">
        <v>93</v>
      </c>
      <c r="E45" s="17"/>
      <c r="F45" s="17"/>
      <c r="G45" s="17"/>
      <c r="H45" s="17"/>
      <c r="I45" s="17"/>
      <c r="J45" s="72">
        <f t="shared" si="12"/>
        <v>0</v>
      </c>
      <c r="K45" s="3"/>
      <c r="L45" s="4"/>
      <c r="M45" s="4"/>
      <c r="R45" s="80" t="e">
        <f>J45/[5]Summary2!J45-1</f>
        <v>#VALUE!</v>
      </c>
    </row>
    <row r="46" spans="1:18" x14ac:dyDescent="0.2">
      <c r="A46" s="28" t="s">
        <v>43</v>
      </c>
      <c r="B46" s="66">
        <v>-1505.98</v>
      </c>
      <c r="C46" s="67"/>
      <c r="D46" s="67"/>
      <c r="E46" s="17"/>
      <c r="F46" s="17"/>
      <c r="G46" s="17"/>
      <c r="H46" s="17"/>
      <c r="I46" s="17"/>
      <c r="J46" s="72">
        <f t="shared" si="12"/>
        <v>-1505.98</v>
      </c>
      <c r="K46" s="3"/>
      <c r="L46" s="4"/>
      <c r="M46" s="4"/>
      <c r="R46" s="80">
        <f>J46/[5]Summary2!J46-1</f>
        <v>9.6742266220140039E-7</v>
      </c>
    </row>
    <row r="47" spans="1:18" x14ac:dyDescent="0.2">
      <c r="A47" s="28" t="s">
        <v>44</v>
      </c>
      <c r="B47" s="66" t="s">
        <v>89</v>
      </c>
      <c r="C47" s="66" t="s">
        <v>89</v>
      </c>
      <c r="D47" s="66" t="s">
        <v>89</v>
      </c>
      <c r="E47" s="17"/>
      <c r="F47" s="17"/>
      <c r="G47" s="17"/>
      <c r="H47" s="17"/>
      <c r="I47" s="17"/>
      <c r="J47" s="72">
        <f t="shared" si="12"/>
        <v>0</v>
      </c>
      <c r="K47" s="3"/>
      <c r="L47" s="4"/>
      <c r="M47" s="4"/>
      <c r="R47" s="80" t="e">
        <f>J47/[5]Summary2!J47-1</f>
        <v>#VALUE!</v>
      </c>
    </row>
    <row r="48" spans="1:18" x14ac:dyDescent="0.2">
      <c r="A48" s="27" t="s">
        <v>45</v>
      </c>
      <c r="B48" s="72">
        <f>SUM(B49:B53)</f>
        <v>112.65</v>
      </c>
      <c r="C48" s="72">
        <f>SUM(C49:C53)</f>
        <v>5194.2400000000007</v>
      </c>
      <c r="D48" s="72">
        <f>SUM(D49:D53)</f>
        <v>282.31</v>
      </c>
      <c r="E48" s="17"/>
      <c r="F48" s="17"/>
      <c r="G48" s="17"/>
      <c r="H48" s="17"/>
      <c r="I48" s="17"/>
      <c r="J48" s="72">
        <f>SUM(J49:J53)</f>
        <v>5589.2</v>
      </c>
      <c r="K48" s="3"/>
      <c r="L48" s="4"/>
      <c r="M48" s="4"/>
      <c r="R48" s="80">
        <f>J48/[5]Summary2!J48-1</f>
        <v>5.0775847212916281E-2</v>
      </c>
    </row>
    <row r="49" spans="1:18" x14ac:dyDescent="0.2">
      <c r="A49" s="28" t="s">
        <v>78</v>
      </c>
      <c r="B49" s="66">
        <v>0</v>
      </c>
      <c r="C49" s="66">
        <v>3752.15</v>
      </c>
      <c r="D49" s="67"/>
      <c r="E49" s="17"/>
      <c r="F49" s="17"/>
      <c r="G49" s="17"/>
      <c r="H49" s="17"/>
      <c r="I49" s="17"/>
      <c r="J49" s="72">
        <f>SUM(B49:I49)</f>
        <v>3752.15</v>
      </c>
      <c r="K49" s="3"/>
      <c r="L49" s="4"/>
      <c r="M49" s="4"/>
      <c r="R49" s="80">
        <f>J49/[5]Summary2!J49-1</f>
        <v>0.10566565410838891</v>
      </c>
    </row>
    <row r="50" spans="1:18" x14ac:dyDescent="0.2">
      <c r="A50" s="28" t="s">
        <v>46</v>
      </c>
      <c r="B50" s="67"/>
      <c r="C50" s="66">
        <v>655.7</v>
      </c>
      <c r="D50" s="66">
        <v>80.25</v>
      </c>
      <c r="E50" s="17"/>
      <c r="F50" s="17"/>
      <c r="G50" s="17"/>
      <c r="H50" s="17"/>
      <c r="I50" s="17"/>
      <c r="J50" s="72">
        <f t="shared" ref="J50:J53" si="13">SUM(B50:I50)</f>
        <v>735.95</v>
      </c>
      <c r="K50" s="3"/>
      <c r="L50" s="4"/>
      <c r="M50" s="4"/>
      <c r="R50" s="80">
        <f>J50/[5]Summary2!J50-1</f>
        <v>2.6012593928691041E-2</v>
      </c>
    </row>
    <row r="51" spans="1:18" x14ac:dyDescent="0.2">
      <c r="A51" s="32" t="s">
        <v>47</v>
      </c>
      <c r="B51" s="66">
        <v>112.65</v>
      </c>
      <c r="C51" s="66">
        <v>0</v>
      </c>
      <c r="D51" s="66">
        <v>3.17</v>
      </c>
      <c r="E51" s="17"/>
      <c r="F51" s="17"/>
      <c r="G51" s="17"/>
      <c r="H51" s="17"/>
      <c r="I51" s="17"/>
      <c r="J51" s="72">
        <f t="shared" si="13"/>
        <v>115.82000000000001</v>
      </c>
      <c r="K51" s="3"/>
      <c r="L51" s="4"/>
      <c r="M51" s="4"/>
      <c r="R51" s="80">
        <f>J51/[5]Summary2!J51-1</f>
        <v>9.1886616926581066E-2</v>
      </c>
    </row>
    <row r="52" spans="1:18" x14ac:dyDescent="0.2">
      <c r="A52" s="28" t="s">
        <v>48</v>
      </c>
      <c r="B52" s="67"/>
      <c r="C52" s="66">
        <v>786.39</v>
      </c>
      <c r="D52" s="66">
        <v>198.89</v>
      </c>
      <c r="E52" s="17"/>
      <c r="F52" s="17"/>
      <c r="G52" s="17"/>
      <c r="H52" s="17"/>
      <c r="I52" s="17"/>
      <c r="J52" s="72">
        <f t="shared" si="13"/>
        <v>985.28</v>
      </c>
      <c r="K52" s="3"/>
      <c r="L52" s="4"/>
      <c r="M52" s="4"/>
      <c r="R52" s="80">
        <f>J52/[5]Summary2!J52-1</f>
        <v>-0.10606745232548698</v>
      </c>
    </row>
    <row r="53" spans="1:18" x14ac:dyDescent="0.2">
      <c r="A53" s="28" t="s">
        <v>79</v>
      </c>
      <c r="B53" s="66" t="s">
        <v>89</v>
      </c>
      <c r="C53" s="66" t="s">
        <v>89</v>
      </c>
      <c r="D53" s="66" t="s">
        <v>89</v>
      </c>
      <c r="E53" s="17"/>
      <c r="F53" s="17"/>
      <c r="G53" s="17"/>
      <c r="H53" s="17"/>
      <c r="I53" s="17"/>
      <c r="J53" s="72">
        <f t="shared" si="13"/>
        <v>0</v>
      </c>
      <c r="K53" s="3"/>
      <c r="L53" s="4"/>
      <c r="M53" s="4"/>
    </row>
    <row r="54" spans="1:18" x14ac:dyDescent="0.2">
      <c r="A54" s="12" t="s">
        <v>63</v>
      </c>
      <c r="B54" s="41" t="s">
        <v>89</v>
      </c>
      <c r="C54" s="41" t="s">
        <v>89</v>
      </c>
      <c r="D54" s="41" t="s">
        <v>89</v>
      </c>
      <c r="E54" s="41" t="s">
        <v>89</v>
      </c>
      <c r="F54" s="41" t="s">
        <v>89</v>
      </c>
      <c r="G54" s="41" t="s">
        <v>89</v>
      </c>
      <c r="H54" s="41" t="s">
        <v>89</v>
      </c>
      <c r="I54" s="41" t="s">
        <v>89</v>
      </c>
      <c r="J54" s="41" t="s">
        <v>89</v>
      </c>
      <c r="K54" s="3"/>
      <c r="L54" s="6" t="s">
        <v>89</v>
      </c>
      <c r="M54" s="6" t="s">
        <v>89</v>
      </c>
    </row>
    <row r="55" spans="1:18" x14ac:dyDescent="0.2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3"/>
    </row>
    <row r="56" spans="1:18" ht="14.25" x14ac:dyDescent="0.2">
      <c r="A56" s="16" t="s">
        <v>64</v>
      </c>
      <c r="B56" s="17"/>
      <c r="C56" s="17"/>
      <c r="D56" s="17"/>
      <c r="E56" s="17"/>
      <c r="F56" s="17"/>
      <c r="G56" s="17"/>
      <c r="H56" s="17"/>
      <c r="I56" s="17"/>
      <c r="J56" s="17"/>
      <c r="L56" s="4"/>
      <c r="M56" s="4"/>
    </row>
    <row r="57" spans="1:18" x14ac:dyDescent="0.2">
      <c r="A57" s="18" t="s">
        <v>49</v>
      </c>
      <c r="B57" s="72">
        <f>SUM(B58:B59)</f>
        <v>349.67767572177019</v>
      </c>
      <c r="C57" s="72">
        <f t="shared" ref="C57" si="14">SUM(C58:C59)</f>
        <v>6.1132460790519254E-2</v>
      </c>
      <c r="D57" s="72">
        <f>SUM(D58:D59)</f>
        <v>2.9477807168185417</v>
      </c>
      <c r="E57" s="17"/>
      <c r="F57" s="17"/>
      <c r="G57" s="17"/>
      <c r="H57" s="17"/>
      <c r="I57" s="17"/>
      <c r="J57" s="72">
        <f>SUM(B57:D57)</f>
        <v>352.68658889937927</v>
      </c>
      <c r="L57" s="9"/>
      <c r="M57" s="9"/>
    </row>
    <row r="58" spans="1:18" x14ac:dyDescent="0.2">
      <c r="A58" s="19" t="s">
        <v>50</v>
      </c>
      <c r="B58" s="66">
        <v>349.67767572177019</v>
      </c>
      <c r="C58" s="66">
        <f>(0.00244529843162077)*25</f>
        <v>6.1132460790519254E-2</v>
      </c>
      <c r="D58" s="66">
        <f>(0.00989188160006222)*298</f>
        <v>2.9477807168185417</v>
      </c>
      <c r="E58" s="17"/>
      <c r="F58" s="17"/>
      <c r="G58" s="17"/>
      <c r="H58" s="17"/>
      <c r="I58" s="17"/>
      <c r="J58" s="72">
        <f t="shared" ref="J58" si="15">SUM(B58:D58)</f>
        <v>352.68658889937927</v>
      </c>
      <c r="K58" s="10"/>
      <c r="L58" s="9"/>
      <c r="M58" s="9"/>
    </row>
    <row r="59" spans="1:18" x14ac:dyDescent="0.2">
      <c r="A59" s="19" t="s">
        <v>51</v>
      </c>
      <c r="B59" s="66" t="s">
        <v>89</v>
      </c>
      <c r="C59" s="66" t="s">
        <v>89</v>
      </c>
      <c r="D59" s="66" t="s">
        <v>89</v>
      </c>
      <c r="E59" s="67"/>
      <c r="F59" s="67"/>
      <c r="G59" s="67"/>
      <c r="H59" s="67"/>
      <c r="I59" s="67"/>
      <c r="J59" s="66" t="s">
        <v>89</v>
      </c>
      <c r="K59" s="10"/>
      <c r="L59" s="9"/>
      <c r="M59" s="9"/>
    </row>
    <row r="60" spans="1:18" x14ac:dyDescent="0.2">
      <c r="A60" s="20" t="s">
        <v>52</v>
      </c>
      <c r="B60" s="13" t="s">
        <v>89</v>
      </c>
      <c r="C60" s="13" t="s">
        <v>89</v>
      </c>
      <c r="D60" s="13" t="s">
        <v>89</v>
      </c>
      <c r="E60" s="17"/>
      <c r="F60" s="17"/>
      <c r="G60" s="17"/>
      <c r="H60" s="17"/>
      <c r="I60" s="17"/>
      <c r="J60" s="13" t="s">
        <v>89</v>
      </c>
      <c r="K60" s="10"/>
      <c r="L60" s="9"/>
      <c r="M60" s="9"/>
    </row>
    <row r="61" spans="1:18" ht="13.5" x14ac:dyDescent="0.2">
      <c r="A61" s="18" t="s">
        <v>65</v>
      </c>
      <c r="B61" s="66">
        <v>18093.202000000001</v>
      </c>
      <c r="C61" s="17"/>
      <c r="D61" s="17"/>
      <c r="E61" s="17"/>
      <c r="F61" s="17"/>
      <c r="G61" s="17"/>
      <c r="H61" s="17"/>
      <c r="I61" s="17"/>
      <c r="J61" s="72">
        <f>SUM(B61:D61)</f>
        <v>18093.202000000001</v>
      </c>
      <c r="K61" s="10"/>
      <c r="L61" s="9"/>
      <c r="M61" s="9"/>
    </row>
    <row r="62" spans="1:18" ht="13.5" x14ac:dyDescent="0.2">
      <c r="A62" s="20" t="s">
        <v>66</v>
      </c>
      <c r="B62" s="41" t="s">
        <v>91</v>
      </c>
      <c r="C62" s="17"/>
      <c r="D62" s="17"/>
      <c r="E62" s="17"/>
      <c r="F62" s="17"/>
      <c r="G62" s="17"/>
      <c r="H62" s="17"/>
      <c r="I62" s="17"/>
      <c r="J62" s="72">
        <f>SUM(B62:D62)</f>
        <v>0</v>
      </c>
      <c r="K62" s="10"/>
      <c r="L62" s="9"/>
      <c r="M62" s="9"/>
    </row>
    <row r="63" spans="1:18" x14ac:dyDescent="0.2">
      <c r="A63" s="21" t="s">
        <v>53</v>
      </c>
      <c r="B63" s="66">
        <v>48050.55891</v>
      </c>
      <c r="C63" s="67"/>
      <c r="D63" s="67"/>
      <c r="E63" s="67"/>
      <c r="F63" s="67"/>
      <c r="G63" s="67"/>
      <c r="H63" s="67"/>
      <c r="I63" s="67"/>
      <c r="J63" s="72">
        <f>B63</f>
        <v>48050.55891</v>
      </c>
      <c r="K63" s="10"/>
      <c r="L63" s="9"/>
      <c r="M63" s="9"/>
    </row>
    <row r="64" spans="1:18" ht="13.5" x14ac:dyDescent="0.25">
      <c r="A64" s="22" t="s">
        <v>67</v>
      </c>
      <c r="B64" s="17"/>
      <c r="C64" s="17"/>
      <c r="D64" s="66">
        <v>226.30760000000001</v>
      </c>
      <c r="E64" s="17"/>
      <c r="F64" s="17"/>
      <c r="G64" s="17"/>
      <c r="H64" s="17"/>
      <c r="I64" s="17"/>
      <c r="J64" s="17"/>
      <c r="K64" s="10"/>
      <c r="L64" s="9"/>
      <c r="M64" s="9"/>
    </row>
    <row r="65" spans="1:19" ht="14.25" x14ac:dyDescent="0.2">
      <c r="A65" s="20" t="s">
        <v>68</v>
      </c>
      <c r="B65" s="66">
        <v>625.73490000000004</v>
      </c>
      <c r="C65" s="17"/>
      <c r="D65" s="17"/>
      <c r="E65" s="17"/>
      <c r="F65" s="17"/>
      <c r="G65" s="17"/>
      <c r="H65" s="17"/>
      <c r="I65" s="17"/>
      <c r="J65" s="17"/>
      <c r="K65" s="10"/>
      <c r="L65" s="9"/>
      <c r="M65" s="9"/>
    </row>
    <row r="66" spans="1:19" ht="13.5" x14ac:dyDescent="0.2">
      <c r="A66" s="90" t="s">
        <v>69</v>
      </c>
      <c r="B66" s="91" t="s">
        <v>58</v>
      </c>
      <c r="C66" s="91" t="s">
        <v>58</v>
      </c>
      <c r="D66" s="91" t="s">
        <v>58</v>
      </c>
      <c r="E66" s="91" t="s">
        <v>58</v>
      </c>
      <c r="F66" s="91" t="s">
        <v>58</v>
      </c>
      <c r="G66" s="91" t="s">
        <v>58</v>
      </c>
      <c r="H66" s="91" t="s">
        <v>58</v>
      </c>
      <c r="I66" s="91" t="s">
        <v>58</v>
      </c>
      <c r="J66" s="72">
        <f>J8+J19+J28+J48</f>
        <v>118354.94918640448</v>
      </c>
      <c r="K66" s="10"/>
      <c r="L66" s="75">
        <f>L19+L8</f>
        <v>54284.89</v>
      </c>
      <c r="M66" s="76">
        <f>J48+J28+M19+M8</f>
        <v>64070.059186404498</v>
      </c>
    </row>
    <row r="67" spans="1:19" ht="13.5" x14ac:dyDescent="0.2">
      <c r="A67" s="90" t="s">
        <v>70</v>
      </c>
      <c r="B67" s="91" t="s">
        <v>58</v>
      </c>
      <c r="C67" s="91" t="s">
        <v>58</v>
      </c>
      <c r="D67" s="91" t="s">
        <v>58</v>
      </c>
      <c r="E67" s="91" t="s">
        <v>58</v>
      </c>
      <c r="F67" s="91" t="s">
        <v>58</v>
      </c>
      <c r="G67" s="91" t="s">
        <v>58</v>
      </c>
      <c r="H67" s="91" t="s">
        <v>58</v>
      </c>
      <c r="I67" s="91" t="s">
        <v>58</v>
      </c>
      <c r="J67" s="72">
        <f>J8+J19+J28+J39+J48</f>
        <v>129439.12918640449</v>
      </c>
      <c r="K67" s="10"/>
      <c r="L67" s="4"/>
      <c r="M67" s="4"/>
      <c r="N67" s="5"/>
    </row>
    <row r="68" spans="1:19" s="5" customFormat="1" x14ac:dyDescent="0.2">
      <c r="A68" s="99" t="s">
        <v>71</v>
      </c>
      <c r="B68" s="91" t="s">
        <v>58</v>
      </c>
      <c r="C68" s="91" t="s">
        <v>58</v>
      </c>
      <c r="D68" s="91" t="s">
        <v>58</v>
      </c>
      <c r="E68" s="91" t="s">
        <v>58</v>
      </c>
      <c r="F68" s="91" t="s">
        <v>58</v>
      </c>
      <c r="G68" s="91" t="s">
        <v>58</v>
      </c>
      <c r="H68" s="91" t="s">
        <v>58</v>
      </c>
      <c r="I68" s="91" t="s">
        <v>58</v>
      </c>
      <c r="J68" s="72">
        <f>J66+B65</f>
        <v>118980.68408640448</v>
      </c>
      <c r="K68" s="11"/>
      <c r="L68" s="4"/>
      <c r="M68" s="4"/>
      <c r="N68"/>
      <c r="O68"/>
      <c r="P68"/>
      <c r="Q68"/>
      <c r="R68"/>
      <c r="S68"/>
    </row>
    <row r="69" spans="1:19" ht="12" customHeight="1" x14ac:dyDescent="0.2">
      <c r="A69" s="90" t="s">
        <v>72</v>
      </c>
      <c r="B69" s="91" t="s">
        <v>58</v>
      </c>
      <c r="C69" s="91" t="s">
        <v>58</v>
      </c>
      <c r="D69" s="91" t="s">
        <v>58</v>
      </c>
      <c r="E69" s="91" t="s">
        <v>58</v>
      </c>
      <c r="F69" s="91" t="s">
        <v>58</v>
      </c>
      <c r="G69" s="91" t="s">
        <v>58</v>
      </c>
      <c r="H69" s="91" t="s">
        <v>58</v>
      </c>
      <c r="I69" s="91" t="s">
        <v>58</v>
      </c>
      <c r="J69" s="72">
        <f>J67+B65</f>
        <v>130064.86408640449</v>
      </c>
      <c r="K69" s="10"/>
      <c r="L69" s="4"/>
      <c r="M69" s="4"/>
      <c r="N69" s="5"/>
    </row>
    <row r="70" spans="1:19" s="5" customFormat="1" ht="12" customHeight="1" x14ac:dyDescent="0.2">
      <c r="A70" s="23"/>
      <c r="B70" s="23"/>
      <c r="C70" s="23"/>
      <c r="D70" s="23"/>
      <c r="E70" s="23"/>
      <c r="F70" s="23"/>
      <c r="G70" s="23"/>
      <c r="H70" s="23"/>
      <c r="I70" s="23"/>
      <c r="J70" s="24"/>
      <c r="K70" s="11"/>
      <c r="L70"/>
      <c r="M70"/>
      <c r="O70"/>
      <c r="P70"/>
      <c r="Q70"/>
      <c r="R70"/>
      <c r="S70"/>
    </row>
    <row r="71" spans="1:19" s="5" customFormat="1" ht="12" customHeight="1" x14ac:dyDescent="0.2">
      <c r="A71" s="92" t="s">
        <v>73</v>
      </c>
      <c r="B71" s="92"/>
      <c r="C71" s="92"/>
      <c r="D71" s="92"/>
      <c r="E71" s="92"/>
      <c r="F71" s="92"/>
      <c r="G71" s="92"/>
      <c r="H71" s="92"/>
      <c r="I71" s="92"/>
      <c r="J71" s="92"/>
      <c r="L71"/>
      <c r="M71"/>
    </row>
    <row r="72" spans="1:19" s="5" customFormat="1" ht="12.75" customHeight="1" x14ac:dyDescent="0.2">
      <c r="A72" s="25" t="s">
        <v>74</v>
      </c>
      <c r="B72" s="26"/>
      <c r="C72" s="26"/>
      <c r="D72" s="26"/>
      <c r="E72" s="26"/>
      <c r="F72" s="26"/>
      <c r="G72" s="26"/>
      <c r="H72" s="26"/>
      <c r="I72" s="26"/>
      <c r="J72" s="26"/>
    </row>
    <row r="73" spans="1:19" s="5" customFormat="1" ht="13.5" customHeight="1" x14ac:dyDescent="0.2">
      <c r="A73" s="93" t="s">
        <v>75</v>
      </c>
      <c r="B73" s="93"/>
      <c r="C73" s="93"/>
      <c r="D73" s="93"/>
      <c r="E73" s="93"/>
      <c r="F73" s="93"/>
      <c r="G73" s="93"/>
      <c r="H73" s="93"/>
      <c r="I73" s="93"/>
      <c r="J73" s="93"/>
      <c r="N73"/>
    </row>
    <row r="74" spans="1:19" ht="29.25" customHeight="1" thickBot="1" x14ac:dyDescent="0.25">
      <c r="A74" s="93" t="s">
        <v>88</v>
      </c>
      <c r="B74" s="93"/>
      <c r="C74" s="93"/>
      <c r="D74" s="93"/>
      <c r="E74" s="93"/>
      <c r="F74" s="93"/>
      <c r="G74" s="93"/>
      <c r="H74" s="93"/>
      <c r="I74" s="93"/>
      <c r="J74" s="93"/>
    </row>
    <row r="75" spans="1:19" ht="30" customHeight="1" thickTop="1" thickBot="1" x14ac:dyDescent="0.25">
      <c r="A75" s="96" t="s">
        <v>56</v>
      </c>
      <c r="B75" s="97"/>
      <c r="C75" s="97"/>
      <c r="D75" s="97"/>
      <c r="E75" s="97"/>
      <c r="F75" s="97"/>
      <c r="G75" s="97"/>
      <c r="H75" s="97"/>
      <c r="I75" s="97"/>
      <c r="J75" s="98"/>
    </row>
    <row r="76" spans="1:19" s="64" customFormat="1" x14ac:dyDescent="0.2">
      <c r="A76" s="43"/>
      <c r="B76" s="47"/>
      <c r="C76" s="47"/>
      <c r="D76" s="47"/>
      <c r="E76" s="47"/>
      <c r="F76" s="47"/>
      <c r="G76" s="47"/>
      <c r="H76" s="47"/>
      <c r="I76" s="47"/>
      <c r="J76" s="49"/>
    </row>
    <row r="77" spans="1:19" s="64" customFormat="1" x14ac:dyDescent="0.2">
      <c r="A77" s="61"/>
      <c r="B77" s="63"/>
      <c r="C77" s="63"/>
      <c r="D77" s="63"/>
      <c r="E77" s="63"/>
      <c r="F77" s="63"/>
      <c r="G77" s="63"/>
      <c r="H77" s="63"/>
      <c r="I77" s="63"/>
      <c r="J77" s="60"/>
    </row>
    <row r="78" spans="1:19" s="64" customFormat="1" ht="15" x14ac:dyDescent="0.2">
      <c r="A78" s="59"/>
      <c r="B78" s="63"/>
      <c r="C78" s="63"/>
      <c r="D78" s="63"/>
      <c r="E78" s="63"/>
      <c r="F78" s="63"/>
      <c r="G78" s="63"/>
      <c r="H78" s="63"/>
      <c r="I78" s="63"/>
      <c r="J78" s="60"/>
    </row>
    <row r="79" spans="1:19" x14ac:dyDescent="0.2">
      <c r="A79" s="58"/>
      <c r="B79" s="65"/>
      <c r="C79" s="65"/>
      <c r="D79" s="65"/>
      <c r="E79" s="65"/>
      <c r="F79" s="65"/>
      <c r="G79" s="65"/>
      <c r="H79" s="65"/>
      <c r="I79" s="65"/>
      <c r="J79" s="44"/>
    </row>
    <row r="80" spans="1:19" x14ac:dyDescent="0.2">
      <c r="A80" s="61"/>
      <c r="B80" s="65"/>
      <c r="C80" s="65"/>
      <c r="D80" s="65"/>
      <c r="E80" s="65"/>
      <c r="F80" s="65"/>
      <c r="G80" s="65"/>
      <c r="H80" s="65"/>
      <c r="I80" s="65"/>
      <c r="J80" s="62"/>
    </row>
    <row r="81" spans="1:11" x14ac:dyDescent="0.2">
      <c r="A81" s="61"/>
      <c r="B81" s="68"/>
      <c r="C81" s="68"/>
      <c r="D81" s="68"/>
      <c r="E81" s="65"/>
      <c r="F81" s="65"/>
      <c r="G81" s="69"/>
      <c r="H81" s="65"/>
      <c r="I81" s="65"/>
      <c r="J81" s="62"/>
    </row>
    <row r="82" spans="1:11" x14ac:dyDescent="0.2">
      <c r="A82" s="61"/>
      <c r="B82" s="68"/>
      <c r="C82" s="68"/>
      <c r="D82" s="68"/>
      <c r="E82" s="65"/>
      <c r="F82" s="65"/>
      <c r="G82" s="69"/>
      <c r="H82" s="65"/>
      <c r="I82" s="65"/>
      <c r="J82" s="62"/>
    </row>
    <row r="83" spans="1:11" x14ac:dyDescent="0.2">
      <c r="A83" s="61"/>
      <c r="B83" s="68"/>
      <c r="C83" s="68"/>
      <c r="D83" s="68"/>
      <c r="E83" s="65"/>
      <c r="F83" s="65"/>
      <c r="G83" s="70"/>
      <c r="H83" s="65"/>
      <c r="I83" s="65"/>
      <c r="J83" s="57"/>
    </row>
    <row r="84" spans="1:11" x14ac:dyDescent="0.2">
      <c r="A84" s="58"/>
      <c r="B84" s="68"/>
      <c r="C84" s="68"/>
      <c r="D84" s="68"/>
      <c r="E84" s="65"/>
      <c r="F84" s="65"/>
      <c r="G84" s="70"/>
      <c r="H84" s="65"/>
      <c r="I84" s="65"/>
      <c r="J84" s="57"/>
    </row>
    <row r="85" spans="1:11" x14ac:dyDescent="0.2">
      <c r="A85" s="61"/>
      <c r="B85" s="68"/>
      <c r="C85" s="68"/>
      <c r="D85" s="68"/>
      <c r="E85" s="65"/>
      <c r="F85" s="65"/>
      <c r="G85" s="71"/>
      <c r="H85" s="65"/>
      <c r="I85" s="65"/>
      <c r="J85" s="44"/>
    </row>
    <row r="86" spans="1:11" x14ac:dyDescent="0.2">
      <c r="A86" s="61"/>
      <c r="B86" s="68"/>
      <c r="C86" s="68"/>
      <c r="D86" s="68"/>
      <c r="E86" s="65"/>
      <c r="F86" s="65"/>
      <c r="G86" s="71"/>
      <c r="H86" s="65"/>
      <c r="I86" s="65"/>
      <c r="J86" s="44"/>
    </row>
    <row r="87" spans="1:11" x14ac:dyDescent="0.2">
      <c r="A87" s="58"/>
      <c r="B87" s="65"/>
      <c r="C87" s="65"/>
      <c r="D87" s="65"/>
      <c r="E87" s="65"/>
      <c r="F87" s="65"/>
      <c r="G87" s="65"/>
      <c r="H87" s="65"/>
      <c r="I87" s="65"/>
      <c r="J87" s="44"/>
    </row>
    <row r="88" spans="1:11" ht="12.75" customHeight="1" x14ac:dyDescent="0.2">
      <c r="A88" s="87"/>
      <c r="B88" s="88"/>
      <c r="C88" s="88"/>
      <c r="D88" s="88"/>
      <c r="E88" s="88"/>
      <c r="F88" s="88"/>
      <c r="G88" s="88"/>
      <c r="H88" s="88"/>
      <c r="I88" s="88"/>
      <c r="J88" s="89"/>
    </row>
    <row r="89" spans="1:11" x14ac:dyDescent="0.2">
      <c r="A89" s="87"/>
      <c r="B89" s="88"/>
      <c r="C89" s="88"/>
      <c r="D89" s="88"/>
      <c r="E89" s="88"/>
      <c r="F89" s="88"/>
      <c r="G89" s="88"/>
      <c r="H89" s="88"/>
      <c r="I89" s="88"/>
      <c r="J89" s="89"/>
    </row>
    <row r="90" spans="1:11" x14ac:dyDescent="0.2">
      <c r="A90" s="87"/>
      <c r="B90" s="88"/>
      <c r="C90" s="88"/>
      <c r="D90" s="88"/>
      <c r="E90" s="88"/>
      <c r="F90" s="88"/>
      <c r="G90" s="88"/>
      <c r="H90" s="88"/>
      <c r="I90" s="88"/>
      <c r="J90" s="89"/>
    </row>
    <row r="91" spans="1:11" x14ac:dyDescent="0.2">
      <c r="A91" s="87"/>
      <c r="B91" s="88"/>
      <c r="C91" s="88"/>
      <c r="D91" s="88"/>
      <c r="E91" s="88"/>
      <c r="F91" s="88"/>
      <c r="G91" s="88"/>
      <c r="H91" s="88"/>
      <c r="I91" s="88"/>
      <c r="J91" s="89"/>
    </row>
    <row r="92" spans="1:11" x14ac:dyDescent="0.2">
      <c r="A92" s="87"/>
      <c r="B92" s="88"/>
      <c r="C92" s="88"/>
      <c r="D92" s="88"/>
      <c r="E92" s="88"/>
      <c r="F92" s="88"/>
      <c r="G92" s="88"/>
      <c r="H92" s="88"/>
      <c r="I92" s="88"/>
      <c r="J92" s="89"/>
    </row>
    <row r="93" spans="1:11" x14ac:dyDescent="0.2">
      <c r="A93" s="87"/>
      <c r="B93" s="88"/>
      <c r="C93" s="88"/>
      <c r="D93" s="88"/>
      <c r="E93" s="88"/>
      <c r="F93" s="88"/>
      <c r="G93" s="88"/>
      <c r="H93" s="88"/>
      <c r="I93" s="88"/>
      <c r="J93" s="89"/>
      <c r="K93" s="64"/>
    </row>
    <row r="94" spans="1:11" s="40" customFormat="1" x14ac:dyDescent="0.2">
      <c r="A94" s="56"/>
      <c r="B94" s="39"/>
      <c r="C94" s="39"/>
      <c r="D94" s="39"/>
      <c r="E94" s="39"/>
      <c r="F94" s="39"/>
      <c r="G94" s="39"/>
      <c r="H94" s="39"/>
      <c r="I94" s="39"/>
      <c r="J94" s="55"/>
      <c r="K94" s="64"/>
    </row>
    <row r="95" spans="1:11" x14ac:dyDescent="0.2">
      <c r="A95" s="58"/>
      <c r="B95" s="54"/>
      <c r="C95" s="54"/>
      <c r="D95" s="54"/>
      <c r="E95" s="54"/>
      <c r="F95" s="54"/>
      <c r="G95" s="54"/>
      <c r="H95" s="54"/>
      <c r="I95" s="54"/>
      <c r="J95" s="53"/>
      <c r="K95" s="64"/>
    </row>
    <row r="96" spans="1:11" x14ac:dyDescent="0.2">
      <c r="A96" s="61"/>
      <c r="B96" s="54"/>
      <c r="C96" s="54"/>
      <c r="D96" s="54"/>
      <c r="E96" s="54"/>
      <c r="F96" s="54"/>
      <c r="G96" s="54"/>
      <c r="H96" s="54"/>
      <c r="I96" s="54"/>
      <c r="J96" s="53"/>
      <c r="K96" s="64"/>
    </row>
    <row r="97" spans="1:11" x14ac:dyDescent="0.2">
      <c r="A97" s="61"/>
      <c r="B97" s="54"/>
      <c r="C97" s="54"/>
      <c r="D97" s="54"/>
      <c r="E97" s="54"/>
      <c r="F97" s="54"/>
      <c r="G97" s="54"/>
      <c r="H97" s="54"/>
      <c r="I97" s="54"/>
      <c r="J97" s="53"/>
      <c r="K97" s="64"/>
    </row>
    <row r="98" spans="1:11" x14ac:dyDescent="0.2">
      <c r="A98" s="61"/>
      <c r="B98" s="54"/>
      <c r="C98" s="54"/>
      <c r="D98" s="54"/>
      <c r="E98" s="54"/>
      <c r="F98" s="54"/>
      <c r="G98" s="54"/>
      <c r="H98" s="54"/>
      <c r="I98" s="54"/>
      <c r="J98" s="53"/>
      <c r="K98" s="64"/>
    </row>
    <row r="99" spans="1:11" x14ac:dyDescent="0.2">
      <c r="A99" s="61"/>
      <c r="B99" s="54"/>
      <c r="C99" s="54"/>
      <c r="D99" s="54"/>
      <c r="E99" s="54"/>
      <c r="F99" s="54"/>
      <c r="G99" s="54"/>
      <c r="H99" s="54"/>
      <c r="I99" s="54"/>
      <c r="J99" s="53"/>
      <c r="K99" s="64"/>
    </row>
    <row r="100" spans="1:11" x14ac:dyDescent="0.2">
      <c r="A100" s="61"/>
      <c r="B100" s="54"/>
      <c r="C100" s="54"/>
      <c r="D100" s="54"/>
      <c r="E100" s="54"/>
      <c r="F100" s="54"/>
      <c r="G100" s="54"/>
      <c r="H100" s="54"/>
      <c r="I100" s="54"/>
      <c r="J100" s="53"/>
      <c r="K100" s="64"/>
    </row>
    <row r="101" spans="1:11" s="64" customFormat="1" x14ac:dyDescent="0.2">
      <c r="A101" s="61"/>
      <c r="B101" s="54"/>
      <c r="C101" s="54"/>
      <c r="D101" s="54"/>
      <c r="E101" s="54"/>
      <c r="F101" s="54"/>
      <c r="G101" s="54"/>
      <c r="H101" s="54"/>
      <c r="I101" s="54"/>
      <c r="J101" s="53"/>
    </row>
    <row r="102" spans="1:11" s="64" customFormat="1" x14ac:dyDescent="0.2">
      <c r="A102" s="58"/>
      <c r="B102" s="54"/>
      <c r="C102" s="54"/>
      <c r="D102" s="54"/>
      <c r="E102" s="54"/>
      <c r="F102" s="54"/>
      <c r="G102" s="54"/>
      <c r="H102" s="54"/>
      <c r="I102" s="54"/>
      <c r="J102" s="53"/>
    </row>
    <row r="103" spans="1:11" s="64" customFormat="1" x14ac:dyDescent="0.2">
      <c r="A103" s="61"/>
      <c r="B103" s="54"/>
      <c r="C103" s="54"/>
      <c r="D103" s="54"/>
      <c r="E103" s="54"/>
      <c r="F103" s="54"/>
      <c r="G103" s="54"/>
      <c r="H103" s="54"/>
      <c r="I103" s="54"/>
      <c r="J103" s="53"/>
    </row>
    <row r="104" spans="1:11" s="64" customFormat="1" x14ac:dyDescent="0.2">
      <c r="A104" s="61"/>
      <c r="B104" s="54"/>
      <c r="C104" s="54"/>
      <c r="D104" s="54"/>
      <c r="E104" s="54"/>
      <c r="F104" s="54"/>
      <c r="G104" s="54"/>
      <c r="H104" s="54"/>
      <c r="I104" s="54"/>
      <c r="J104" s="53"/>
    </row>
    <row r="105" spans="1:11" x14ac:dyDescent="0.2">
      <c r="A105" s="52"/>
      <c r="B105" s="54"/>
      <c r="C105" s="54"/>
      <c r="D105" s="54"/>
      <c r="E105" s="54"/>
      <c r="F105" s="54"/>
      <c r="G105" s="54"/>
      <c r="H105" s="54"/>
      <c r="I105" s="54"/>
      <c r="J105" s="53"/>
      <c r="K105" s="64"/>
    </row>
    <row r="106" spans="1:11" x14ac:dyDescent="0.2">
      <c r="A106" s="51"/>
      <c r="B106" s="54"/>
      <c r="C106" s="54"/>
      <c r="D106" s="54"/>
      <c r="E106" s="54"/>
      <c r="F106" s="54"/>
      <c r="G106" s="54"/>
      <c r="H106" s="54"/>
      <c r="I106" s="54"/>
      <c r="J106" s="53"/>
      <c r="K106" s="64"/>
    </row>
    <row r="107" spans="1:11" x14ac:dyDescent="0.2">
      <c r="A107" s="61"/>
      <c r="B107" s="54"/>
      <c r="C107" s="54"/>
      <c r="D107" s="54"/>
      <c r="E107" s="54"/>
      <c r="F107" s="54"/>
      <c r="G107" s="54"/>
      <c r="H107" s="54"/>
      <c r="I107" s="54"/>
      <c r="J107" s="53"/>
      <c r="K107" s="64"/>
    </row>
    <row r="108" spans="1:11" x14ac:dyDescent="0.2">
      <c r="A108" s="52"/>
      <c r="B108" s="54"/>
      <c r="C108" s="54"/>
      <c r="D108" s="54"/>
      <c r="E108" s="54"/>
      <c r="F108" s="54"/>
      <c r="G108" s="54"/>
      <c r="H108" s="54"/>
      <c r="I108" s="54"/>
      <c r="J108" s="53"/>
      <c r="K108" s="64"/>
    </row>
    <row r="109" spans="1:11" x14ac:dyDescent="0.2">
      <c r="A109" s="61"/>
      <c r="B109" s="54"/>
      <c r="C109" s="54"/>
      <c r="D109" s="54"/>
      <c r="E109" s="54"/>
      <c r="F109" s="54"/>
      <c r="G109" s="54"/>
      <c r="H109" s="54"/>
      <c r="I109" s="54"/>
      <c r="J109" s="53"/>
      <c r="K109" s="64"/>
    </row>
    <row r="110" spans="1:11" x14ac:dyDescent="0.2">
      <c r="A110" s="61"/>
      <c r="B110" s="54"/>
      <c r="C110" s="54"/>
      <c r="D110" s="54"/>
      <c r="E110" s="54"/>
      <c r="F110" s="54"/>
      <c r="G110" s="54"/>
      <c r="H110" s="54"/>
      <c r="I110" s="54"/>
      <c r="J110" s="53"/>
      <c r="K110" s="64"/>
    </row>
    <row r="111" spans="1:11" ht="13.5" thickBot="1" x14ac:dyDescent="0.25">
      <c r="A111" s="46"/>
      <c r="B111" s="48"/>
      <c r="C111" s="48"/>
      <c r="D111" s="48"/>
      <c r="E111" s="48"/>
      <c r="F111" s="48"/>
      <c r="G111" s="48"/>
      <c r="H111" s="48"/>
      <c r="I111" s="48"/>
      <c r="J111" s="50"/>
      <c r="K111" s="64"/>
    </row>
  </sheetData>
  <mergeCells count="15">
    <mergeCell ref="A88:J93"/>
    <mergeCell ref="A69:I69"/>
    <mergeCell ref="A71:J71"/>
    <mergeCell ref="A73:J73"/>
    <mergeCell ref="L6:M6"/>
    <mergeCell ref="A75:J75"/>
    <mergeCell ref="A66:I66"/>
    <mergeCell ref="A67:I67"/>
    <mergeCell ref="A68:I68"/>
    <mergeCell ref="A74:J74"/>
    <mergeCell ref="A1:E1"/>
    <mergeCell ref="B6:J6"/>
    <mergeCell ref="L1:M1"/>
    <mergeCell ref="L2:M2"/>
    <mergeCell ref="L3:M3"/>
  </mergeCells>
  <dataValidations count="1">
    <dataValidation allowBlank="1" showInputMessage="1" showErrorMessage="1" sqref="K92:K65530 I4:J4 A1:A4 B79:I80 M4:M5 L1:L6 B87:J87 B97:J65525 B2:E4 A107 L70:M71 J79:J82 G81:G82 F1:H4 I1:I3 H81:I86 B81:F86 A94:J94 A95:A105 A109:A1048576 K1:K82 A75:A88 L74:M65528 N1:N65529 L7:M65 O10:O65530 O1:O8 P1:IV65530"/>
  </dataValidations>
  <pageMargins left="0.39370078740157483" right="0.39370078740157483" top="0.39370078740157483" bottom="0.39370078740157483" header="0.19685039370078741" footer="0.19685039370078741"/>
  <pageSetup paperSize="9" scale="97" fitToHeight="0" orientation="landscape" r:id="rId1"/>
  <headerFooter alignWithMargins="0">
    <oddFooter>&amp;L&amp;"Times New Roman,Italic"Common Reporting Format for the provision of inventory information by Annex I Parties to the UNFCCC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MS Summary2 - proxy</vt:lpstr>
      <vt:lpstr>'MS Summary2 - proxy'!Oblast_tisku</vt:lpstr>
      <vt:lpstr>Sheet51Range1</vt:lpstr>
      <vt:lpstr>Sheet51Range2</vt:lpstr>
      <vt:lpstr>Sheet51Range5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2017-06-13T16:03:11Z</dcterms:created>
  <dcterms:modified xsi:type="dcterms:W3CDTF">2021-07-22T09:44:05Z</dcterms:modified>
</cp:coreProperties>
</file>