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45" yWindow="540" windowWidth="22305" windowHeight="11205"/>
  </bookViews>
  <sheets>
    <sheet name="Summary2 (post KP rep. 4AR GWP)" sheetId="1" r:id="rId1"/>
  </sheets>
  <externalReferences>
    <externalReference r:id="rId2"/>
    <externalReference r:id="rId3"/>
    <externalReference r:id="rId4"/>
    <externalReference r:id="rId5"/>
  </externalReferences>
  <definedNames>
    <definedName name="CRF_Address">#REF!</definedName>
    <definedName name="CRF_Comment">#REF!</definedName>
    <definedName name="CRF_ContactName">#REF!</definedName>
    <definedName name="CRF_CountryName">[1]Sheet1!$C$4</definedName>
    <definedName name="CRF_Email">#REF!</definedName>
    <definedName name="CRF_Fax">#REF!</definedName>
    <definedName name="CRF_InventoryYear">[1]Sheet1!$C$6</definedName>
    <definedName name="CRF_Organisation">#REF!</definedName>
    <definedName name="CRF_Phone">#REF!</definedName>
    <definedName name="CRF_Sheet1_Main">#REF!</definedName>
    <definedName name="CRF_Status">#REF!</definedName>
    <definedName name="CRF_Submission">[1]Sheet1!$C$8</definedName>
    <definedName name="CRF_Summary1_A_Main">#REF!</definedName>
    <definedName name="CRF_Summary1_A_Range1">#REF!</definedName>
    <definedName name="CRF_Summary2_Main">#REF!</definedName>
    <definedName name="CRF_Summary2_Range1">#REF!</definedName>
    <definedName name="CRF_Table10s1_Dyn10">[1]Table10!#REF!</definedName>
    <definedName name="CRF_Table10s1_Dyn11">[1]Table10!#REF!</definedName>
    <definedName name="CRF_Table10s1_Dyn12">[1]Table10!#REF!</definedName>
    <definedName name="CRF_Table10s1_Dyn13">[1]Table10!#REF!</definedName>
    <definedName name="CRF_Table10s1_Dyn14">[1]Table10!#REF!</definedName>
    <definedName name="CRF_Table10s1_Dyn15">[1]Table10!#REF!</definedName>
    <definedName name="CRF_Table10s1_Dyn16">[1]Table10!#REF!</definedName>
    <definedName name="CRF_Table10s1_Dyn17">[1]Table10!#REF!</definedName>
    <definedName name="CRF_Table10s1_Dyn18">[1]Table10!#REF!</definedName>
    <definedName name="CRF_Table10s1_Dyn19">[1]Table10!#REF!</definedName>
    <definedName name="CRF_Table10s1_Dyn20">[1]Table10!#REF!</definedName>
    <definedName name="CRF_Table10s1_Dyn21">[1]Table10!#REF!</definedName>
    <definedName name="CRF_Table10s1_Dyn22">[1]Table10!#REF!</definedName>
    <definedName name="CRF_Time">#REF!</definedName>
    <definedName name="CRF_Title">#REF!</definedName>
    <definedName name="CRFBL_Version">#REF!</definedName>
    <definedName name="CRFDAC_Version">#REF!</definedName>
    <definedName name="CRFReporter_Version">#REF!</definedName>
    <definedName name="CRFSYS_Version">#REF!</definedName>
    <definedName name="CRFTemplate_Version">#REF!</definedName>
    <definedName name="CRFXMLStream_Version">#REF!</definedName>
    <definedName name="KP_5_KP_ADD">'[2]5(KP)'!#REF!</definedName>
    <definedName name="KP_5_KP_I_A11_2a">#REF!</definedName>
    <definedName name="KP_5_KP_I_A11_ADD">'[2]5(KP-I)A.1.1'!#REF!</definedName>
    <definedName name="KP_5_KP_I_A11_FORMULA_HEADER_ID">#REF!</definedName>
    <definedName name="KP_5_KP_I_A11_IDSUB">'[2]5(KP-I)A.1.1'!#REF!</definedName>
    <definedName name="KP_5_KP_I_A11_IDSUB_2a2b">#REF!</definedName>
    <definedName name="KP_5_KP_I_A11_LOCKCELLS">#REF!</definedName>
    <definedName name="KP_5_KP_I_A12_ADD">'[2]5(KP-I)A.1.2'!#REF!</definedName>
    <definedName name="KP_5_KP_I_A12_FORMULA_HEADER_ID">#REF!</definedName>
    <definedName name="KP_5_KP_I_A12_IDSUB">'[2]5(KP-I)A.1.2'!#REF!</definedName>
    <definedName name="KP_5_KP_I_A12_IDSUB_2a2b">#REF!</definedName>
    <definedName name="KP_5_KP_I_A12_LOCKCELLS">#REF!</definedName>
    <definedName name="KP_5_KP_I_A13_ADD">'[2]5(KP-I)A.1.3'!#REF!</definedName>
    <definedName name="KP_5_KP_I_A13_FORMULA_HEADER_ID">#REF!</definedName>
    <definedName name="KP_5_KP_I_A13_IDSUB">'[2]5(KP-I)A.1.3'!#REF!</definedName>
    <definedName name="KP_5_KP_I_A13_IDSUB_2a2b">#REF!</definedName>
    <definedName name="KP_5_KP_I_A13_LOCKCELLS">#REF!</definedName>
    <definedName name="KP_5_KP_I_A2_ADD">'[2]5(KP-I)A.2.'!#REF!</definedName>
    <definedName name="KP_5_KP_I_A2_FORMULA_HEADER_ID">#REF!</definedName>
    <definedName name="KP_5_KP_I_A2_IDSUB">'[2]5(KP-I)A.2.'!#REF!</definedName>
    <definedName name="KP_5_KP_I_A2_LOCKCELLS">#REF!</definedName>
    <definedName name="KP_5_KP_I_A21_ADD">'[2]5(KP-I)A.2.1'!#REF!</definedName>
    <definedName name="KP_5_KP_I_A21_FORMULA_HEADER_ID">#REF!</definedName>
    <definedName name="KP_5_KP_I_A21_IDSUB">'[2]5(KP-I)A.2.1'!#REF!</definedName>
    <definedName name="KP_5_KP_I_A21_LOCKCELLS">#REF!</definedName>
    <definedName name="KP_5_KP_I_B1_ADD">'[2]5(KP-I)B.1'!#REF!</definedName>
    <definedName name="KP_5_KP_I_B1_FORMULA_HEADER_ID">#REF!</definedName>
    <definedName name="KP_5_KP_I_B1_IDSUB">'[2]5(KP-I)B.1'!#REF!</definedName>
    <definedName name="KP_5_KP_I_B1_LOCKCELLS">#REF!</definedName>
    <definedName name="KP_5_KP_I_B2_ADD">'[2]5(KP-I)B.2'!#REF!</definedName>
    <definedName name="KP_5_KP_I_B2_FORMULA_HEADER_ID">#REF!</definedName>
    <definedName name="KP_5_KP_I_B2_IDSUB">'[2]5(KP-I)B.2'!#REF!</definedName>
    <definedName name="KP_5_KP_I_B2_LOCKCELLS">#REF!</definedName>
    <definedName name="KP_5_KP_I_B3_ADD">'[2]5(KP-I)B.3'!#REF!</definedName>
    <definedName name="KP_5_KP_I_B3_FORMULA_HEADER_ID">#REF!</definedName>
    <definedName name="KP_5_KP_I_B3_IDSUB">'[2]5(KP-I)B.3'!#REF!</definedName>
    <definedName name="KP_5_KP_I_B3_LOCKCELLS">#REF!</definedName>
    <definedName name="KP_5_KP_I_B4_ADD">'[2]5(KP-I)B.4'!#REF!</definedName>
    <definedName name="KP_5_KP_I_B4_FORMULA_HEADER_ID">#REF!</definedName>
    <definedName name="KP_5_KP_I_B4_IDSUB">'[2]5(KP-I)B.4'!#REF!</definedName>
    <definedName name="KP_5_KP_I_B4_LOCKCELLS">#REF!</definedName>
    <definedName name="KP_5_KP_II_1_A11_DYN_REGION">#REF!</definedName>
    <definedName name="KP_5_KP_II_1_A11_DYNROWS">#REF!</definedName>
    <definedName name="KP_5_KP_II_1_A11_FORMULA_HEADER_ID">#REF!</definedName>
    <definedName name="KP_5_KP_II_1_A11_IDCODE">'[2]5(KP-II)1'!#REF!</definedName>
    <definedName name="KP_5_KP_II_1_A12_DYN_REGION">#REF!</definedName>
    <definedName name="KP_5_KP_II_1_A12_DYNROWS">#REF!</definedName>
    <definedName name="KP_5_KP_II_1_A12_FORMULA_HEADER_ID">#REF!</definedName>
    <definedName name="KP_5_KP_II_1_A12_IDCODE">'[2]5(KP-II)1'!#REF!</definedName>
    <definedName name="KP_5_KP_II_1_ADD">'[2]5(KP-II)1'!#REF!</definedName>
    <definedName name="KP_5_KP_II_1_B1_DYN_REGION">#REF!</definedName>
    <definedName name="KP_5_KP_II_1_B1_DYNROWS">#REF!</definedName>
    <definedName name="KP_5_KP_II_1_B1_FORMULA_HEADER_ID">#REF!</definedName>
    <definedName name="KP_5_KP_II_1_B1_IDCODE">'[2]5(KP-II)1'!#REF!</definedName>
    <definedName name="KP_5_KP_II_2_ADD">'[2]5(KP-II)2'!#REF!</definedName>
    <definedName name="KP_5_KP_II_2_B1_DYN_REGION">#REF!</definedName>
    <definedName name="KP_5_KP_II_2_B1_DYNROWS">#REF!</definedName>
    <definedName name="KP_5_KP_II_2_B1_FORMULA_HEADER_ID">#REF!</definedName>
    <definedName name="KP_5_KP_II_2_B1_IDCODE">'[2]5(KP-II)2'!#REF!</definedName>
    <definedName name="KP_5_KP_II_3_A2_DYN_REGION">#REF!</definedName>
    <definedName name="KP_5_KP_II_3_A2_DYNROWS">#REF!</definedName>
    <definedName name="KP_5_KP_II_3_A2_FORMULA_HEADER_ID">#REF!</definedName>
    <definedName name="KP_5_KP_II_3_A21_DYN_REGION">#REF!</definedName>
    <definedName name="KP_5_KP_II_3_A21_DYNROWS">#REF!</definedName>
    <definedName name="KP_5_KP_II_3_A21_FORMULA_HEADER_ID">#REF!</definedName>
    <definedName name="KP_5_KP_II_3_A21_IDCODE_HEADER">'[2]5(KP-II)3'!#REF!</definedName>
    <definedName name="KP_5_KP_II_3_ADD">'[2]5(KP-II)3'!#REF!</definedName>
    <definedName name="KP_5_KP_II_3_B2_DYN_REGION">#REF!</definedName>
    <definedName name="KP_5_KP_II_3_B2_DYNROWS">#REF!</definedName>
    <definedName name="KP_5_KP_II_3_B2_FORMULA_HEADER_ID">#REF!</definedName>
    <definedName name="KP_5_KP_II_3_B2_IDCODE_HEADER">'[2]5(KP-II)3'!#REF!</definedName>
    <definedName name="KP_5_KP_II_3_D15">'[2]5(KP-II)3'!#REF!</definedName>
    <definedName name="KP_5_KP_II_4_A11_DYN_REGION">#REF!</definedName>
    <definedName name="KP_5_KP_II_4_A11_DYNROWS">#REF!</definedName>
    <definedName name="KP_5_KP_II_4_A11_FORMULA_HEADER_ID">#REF!</definedName>
    <definedName name="KP_5_KP_II_4_A11_IDCODE">'[2]5(KP-II)4'!#REF!</definedName>
    <definedName name="KP_5_KP_II_4_A12_DYN_REGION">#REF!</definedName>
    <definedName name="KP_5_KP_II_4_A12_DYNROWS">#REF!</definedName>
    <definedName name="KP_5_KP_II_4_A12_FORMULA_HEADER_ID">#REF!</definedName>
    <definedName name="KP_5_KP_II_4_A12_IDCODE">'[2]5(KP-II)4'!#REF!</definedName>
    <definedName name="KP_5_KP_II_4_A2_DYN_REGION">#REF!</definedName>
    <definedName name="KP_5_KP_II_4_A2_DYNROWS">#REF!</definedName>
    <definedName name="KP_5_KP_II_4_A2_FORMULA_HEADER_ID">#REF!</definedName>
    <definedName name="KP_5_KP_II_4_A2_IDCODE">'[2]5(KP-II)4'!#REF!</definedName>
    <definedName name="KP_5_KP_II_4_ADD">'[2]5(KP-II)4'!#REF!</definedName>
    <definedName name="KP_5_KP_II_4_B1_DYN_REGION">#REF!</definedName>
    <definedName name="KP_5_KP_II_4_B1_DYNROWS">#REF!</definedName>
    <definedName name="KP_5_KP_II_4_B1_FORMULA_HEADER_ID">#REF!</definedName>
    <definedName name="KP_5_KP_II_4_B1_IDCODE">'[2]5(KP-II)4'!#REF!</definedName>
    <definedName name="KP_5_KP_II_4_B2_DYN_REGION">#REF!</definedName>
    <definedName name="KP_5_KP_II_4_B2_DYNROWS">#REF!</definedName>
    <definedName name="KP_5_KP_II_4_B2_FORMULA_HEADER_ID">#REF!</definedName>
    <definedName name="KP_5_KP_II_4_B2_IDCODE">'[2]5(KP-II)4'!#REF!</definedName>
    <definedName name="KP_5_KP_II_4_B3_DYN_REGION">#REF!</definedName>
    <definedName name="KP_5_KP_II_4_B3_DYNROWS">#REF!</definedName>
    <definedName name="KP_5_KP_II_4_B3_FORMULA_HEADER_ID">#REF!</definedName>
    <definedName name="KP_5_KP_II_4_B3_IDCODE">'[2]5(KP-II)4'!#REF!</definedName>
    <definedName name="KP_5_KP_II_4_B4_DYN_REGION">#REF!</definedName>
    <definedName name="KP_5_KP_II_4_B4_DYNROWS">#REF!</definedName>
    <definedName name="KP_5_KP_II_4_B4_FORMULA_HEADER_ID">#REF!</definedName>
    <definedName name="KP_5_KP_II_4_B4_IDCODE">'[2]5(KP-II)4'!#REF!</definedName>
    <definedName name="KP_5_KP_II_5_A11_DYN_REGION">#REF!</definedName>
    <definedName name="KP_5_KP_II_5_A11_DYNROWS">#REF!</definedName>
    <definedName name="KP_5_KP_II_5_A11_FORMULA_HEADER_ID">#REF!</definedName>
    <definedName name="KP_5_KP_II_5_A11_IDCODE">'[2]5(KP-II)5'!#REF!</definedName>
    <definedName name="KP_5_KP_II_5_A12_DYN_REGION">#REF!</definedName>
    <definedName name="KP_5_KP_II_5_A12_DYNROWS">#REF!</definedName>
    <definedName name="KP_5_KP_II_5_A12_FORMULA_HEADER_ID">#REF!</definedName>
    <definedName name="KP_5_KP_II_5_A12_IDCODE">'[2]5(KP-II)5'!#REF!</definedName>
    <definedName name="KP_5_KP_II_5_A12_IDCODE_HEADER">'[2]5(KP-II)5'!#REF!</definedName>
    <definedName name="KP_5_KP_II_5_A2_DYN_REGION">#REF!</definedName>
    <definedName name="KP_5_KP_II_5_A2_DYNROWS">#REF!</definedName>
    <definedName name="KP_5_KP_II_5_A2_FORMULA_HEADER_ID">#REF!</definedName>
    <definedName name="KP_5_KP_II_5_A2_IDCODE">'[2]5(KP-II)5'!#REF!</definedName>
    <definedName name="KP_5_KP_II_5_ADD">'[2]5(KP-II)5'!#REF!</definedName>
    <definedName name="KP_5_KP_II_5_B1_DYN_REGION">#REF!</definedName>
    <definedName name="KP_5_KP_II_5_B1_DYNROWS">#REF!</definedName>
    <definedName name="KP_5_KP_II_5_B1_FORMULA_HEADER_ID">#REF!</definedName>
    <definedName name="KP_5_KP_II_5_B1_IDCODE">'[2]5(KP-II)5'!#REF!</definedName>
    <definedName name="KP_5_KP_II_5_B1_IDCODE_HEADER">'[2]5(KP-II)5'!#REF!</definedName>
    <definedName name="KP_5_KP_II_5_B2_DYN_REGION">#REF!</definedName>
    <definedName name="KP_5_KP_II_5_B2_DYNROWS">#REF!</definedName>
    <definedName name="KP_5_KP_II_5_B2_FORMULA_HEADER_ID">#REF!</definedName>
    <definedName name="KP_5_KP_II_5_B2_IDCODE">'[2]5(KP-II)5'!#REF!</definedName>
    <definedName name="KP_5_KP_II_5_B3_DYN_REGION">#REF!</definedName>
    <definedName name="KP_5_KP_II_5_B3_DYNROWS">#REF!</definedName>
    <definedName name="KP_5_KP_II_5_B3_FORMULA_HEADER_ID">#REF!</definedName>
    <definedName name="KP_5_KP_II_5_B3_IDCODE">'[2]5(KP-II)5'!#REF!</definedName>
    <definedName name="KP_5_KP_II_5_B3_IDCODE_HEADER">'[2]5(KP-II)5'!#REF!</definedName>
    <definedName name="KP_5_KP_II_5_B4_DYN_REGION">#REF!</definedName>
    <definedName name="KP_5_KP_II_5_B4_DYNROWS">#REF!</definedName>
    <definedName name="KP_5_KP_II_5_B4_FORMULA_HEADER_ID">#REF!</definedName>
    <definedName name="KP_5_KP_II_5_B4_IDCODE">'[2]5(KP-II)5'!#REF!</definedName>
    <definedName name="KP_5_KP_II_5_H15">'[2]5(KP-II)5'!#REF!</definedName>
    <definedName name="KP_5_KP_II_5_H27">'[2]5(KP-II)5'!#REF!</definedName>
    <definedName name="KP_5_KP_II_5_H39">'[2]5(KP-II)5'!#REF!</definedName>
    <definedName name="KP_5_KP_II_5_I15">'[2]5(KP-II)5'!#REF!</definedName>
    <definedName name="KP_5_KP_II_5_I27">'[2]5(KP-II)5'!#REF!</definedName>
    <definedName name="KP_5_KP_II_5_I39">'[2]5(KP-II)5'!#REF!</definedName>
    <definedName name="KP_5_KP_II_5_J15">'[2]5(KP-II)5'!#REF!</definedName>
    <definedName name="KP_5_KP_II_5_J27">'[2]5(KP-II)5'!#REF!</definedName>
    <definedName name="KP_5_KP_II_5_J39">'[2]5(KP-II)5'!#REF!</definedName>
    <definedName name="KP_5_KP_INFO_DYN_REGION">#REF!</definedName>
    <definedName name="KP_5_KP_INFO_DYNROWS">#REF!</definedName>
    <definedName name="KP_5_KP_INFO_FORMULA_HEADER_ID">#REF!</definedName>
    <definedName name="KP_5_KP_INFO_IDCODE">'[2]5(KP)'!#REF!</definedName>
    <definedName name="KP_5KP_IA.1.3_A11_IDSUB">#REF!</definedName>
    <definedName name="KP_5KP_IA.1.3_Dyn1A111">#REF!</definedName>
    <definedName name="KP_Accounting_A1_DYN_REGION">#REF!</definedName>
    <definedName name="KP_Accounting_A1_DYNROWS">#REF!</definedName>
    <definedName name="KP_Accounting_A1_FORMULA_HEADER_ID">#REF!</definedName>
    <definedName name="KP_Accounting_A1_IDCODE">#REF!</definedName>
    <definedName name="KP_Accounting_A1_IDCODE_HEADER">#REF!</definedName>
    <definedName name="KP_Accounting_MAIN">#REF!</definedName>
    <definedName name="KP_Accounting_VALUE">#REF!</definedName>
    <definedName name="KP_NIR3_ADD">'[2]NIR-3'!#REF!</definedName>
    <definedName name="KP_NIR3_NEW">'[2]NIR-3'!#REF!</definedName>
    <definedName name="KP_NIR3_VALUE">'[2]NIR-3'!$C$7:$F$7,'[2]NIR-3'!#REF!</definedName>
    <definedName name="_xlnm.Print_Area" localSheetId="0">'Summary2 (post KP rep. 4AR GWP)'!$A$1:$J$77</definedName>
    <definedName name="PWD">#REF!</definedName>
    <definedName name="SetEntryCellsEmpty">#REF!</definedName>
    <definedName name="Sheet29Range1">#REF!</definedName>
    <definedName name="Sheet29Range2">#REF!</definedName>
    <definedName name="Sheet32Range2">[3]Table4.Ds1!#REF!</definedName>
    <definedName name="Sheet32Range4">[3]Table4.Ds1!#REF!</definedName>
    <definedName name="Sheet33Range1">#REF!</definedName>
    <definedName name="Sheet33Range3">#REF!</definedName>
    <definedName name="Sheet36Range1">#REF!</definedName>
    <definedName name="Sheet37Range1">#REF!</definedName>
    <definedName name="Sheet37Range2">#REF!</definedName>
    <definedName name="Sheet37Range3">#REF!</definedName>
    <definedName name="Sheet37Range4">#REF!</definedName>
    <definedName name="Sheet37Range5">#REF!</definedName>
    <definedName name="Sheet37Range6">#REF!</definedName>
    <definedName name="Sheet37Range7">#REF!</definedName>
    <definedName name="Sheet37Range8">#REF!</definedName>
    <definedName name="Sheet37Range9">#REF!</definedName>
    <definedName name="Sheet38Range1">#REF!</definedName>
    <definedName name="Sheet38Range2">#REF!</definedName>
    <definedName name="Sheet38Range3">#REF!</definedName>
    <definedName name="Sheet38Range4">#REF!</definedName>
    <definedName name="Sheet38Range5">#REF!</definedName>
    <definedName name="Sheet38Range6">#REF!</definedName>
    <definedName name="Sheet38Range7">#REF!</definedName>
    <definedName name="Sheet39Range1">#REF!</definedName>
    <definedName name="Sheet39Range2">#REF!</definedName>
    <definedName name="Sheet39Range3">#REF!</definedName>
    <definedName name="Sheet39Range4">#REF!</definedName>
    <definedName name="Sheet39Range5">#REF!</definedName>
    <definedName name="Sheet40Range1">#REF!</definedName>
    <definedName name="Sheet40Range2">#REF!</definedName>
    <definedName name="Sheet40Range3">#REF!</definedName>
    <definedName name="Sheet40Range4">#REF!</definedName>
    <definedName name="Sheet40Range5">#REF!</definedName>
    <definedName name="Sheet40Range6">#REF!</definedName>
    <definedName name="Sheet40Range7">#REF!</definedName>
    <definedName name="Sheet41Range1">#REF!</definedName>
    <definedName name="Sheet41Range2">#REF!</definedName>
    <definedName name="Sheet46Range1">#REF!</definedName>
    <definedName name="Sheet46Range2">#REF!</definedName>
    <definedName name="Sheet46Range3">#REF!</definedName>
    <definedName name="Sheet46Range4">#REF!</definedName>
    <definedName name="Sheet46Range5">#REF!</definedName>
    <definedName name="Sheet50Range1">#REF!</definedName>
    <definedName name="Sheet50Range2">#REF!</definedName>
    <definedName name="Sheet51Range1">'Summary2 (post KP rep. 4AR GWP)'!$A$5:$J$55</definedName>
    <definedName name="Sheet51Range2">'Summary2 (post KP rep. 4AR GWP)'!$A$57:$J$62</definedName>
    <definedName name="Sheet51Range3">'Summary2 (post KP rep. 4AR GWP)'!#REF!</definedName>
    <definedName name="Sheet51Range4">'Summary2 (post KP rep. 4AR GWP)'!#REF!</definedName>
    <definedName name="Sheet51Range5">'Summary2 (post KP rep. 4AR GWP)'!$J$1:$J$3</definedName>
    <definedName name="Sheet55Range2">[4]Table8s3!#REF!</definedName>
    <definedName name="Sheet55Range3">[4]Table8s3!#REF!</definedName>
    <definedName name="Sheet55Range4">[4]Table8s3!#REF!</definedName>
    <definedName name="Sheet55Range6">[4]Table8s3!#REF!</definedName>
    <definedName name="Sheet56Range1">#REF!</definedName>
    <definedName name="Sheet56Range2">#REF!</definedName>
    <definedName name="Sheet56Range3">#REF!</definedName>
    <definedName name="Sheet56Range4">#REF!</definedName>
    <definedName name="Sheet56Range5">#REF!</definedName>
    <definedName name="Sheet56Range6">#REF!</definedName>
    <definedName name="Sheet58Range1">#REF!</definedName>
    <definedName name="Sheet58Range2">#REF!</definedName>
    <definedName name="Sheet58Range3">#REF!</definedName>
    <definedName name="Sheet58Range4">#REF!</definedName>
    <definedName name="Sheet58Range5">#REF!</definedName>
    <definedName name="Sheet58Range6">#REF!</definedName>
    <definedName name="Sheet64Range2">[4]Table7!#REF!</definedName>
    <definedName name="Sheet64Range4">[4]Table7!#REF!</definedName>
    <definedName name="Sheet8Range2">'[3]Table1.A(c)'!#REF!</definedName>
    <definedName name="Sheet9Range5">'[3]Table1.A(d)changed'!#REF!</definedName>
    <definedName name="ValidateZero">#REF!</definedName>
    <definedName name="VCache_Version">#REF!</definedName>
    <definedName name="Version_number">#REF!</definedName>
    <definedName name="VL_Version">#REF!</definedName>
  </definedNames>
  <calcPr calcId="145621"/>
</workbook>
</file>

<file path=xl/calcChain.xml><?xml version="1.0" encoding="utf-8"?>
<calcChain xmlns="http://schemas.openxmlformats.org/spreadsheetml/2006/main">
  <c r="M20" i="1" l="1"/>
  <c r="M23" i="1"/>
  <c r="M24" i="1"/>
  <c r="M25" i="1"/>
  <c r="M26" i="1"/>
  <c r="M8" i="1"/>
  <c r="H7" i="1" l="1"/>
  <c r="M18" i="1"/>
  <c r="J73" i="1" l="1"/>
  <c r="J72" i="1"/>
  <c r="J71" i="1"/>
  <c r="J70" i="1"/>
  <c r="L19" i="1" l="1"/>
  <c r="L70" i="1" s="1"/>
  <c r="L8" i="1" l="1"/>
  <c r="M21" i="1" l="1"/>
  <c r="M22" i="1"/>
  <c r="M19" i="1" l="1"/>
  <c r="M70" i="1" s="1"/>
  <c r="M9" i="1"/>
  <c r="M17" i="1" l="1"/>
  <c r="M16" i="1"/>
  <c r="M15" i="1"/>
  <c r="M54" i="1"/>
  <c r="M53" i="1"/>
  <c r="M52" i="1"/>
  <c r="M51" i="1"/>
  <c r="M50" i="1"/>
  <c r="M38" i="1"/>
  <c r="M37" i="1"/>
  <c r="M36" i="1"/>
  <c r="M35" i="1"/>
  <c r="M34" i="1"/>
  <c r="M33" i="1"/>
  <c r="M32" i="1"/>
  <c r="M31" i="1"/>
  <c r="M30" i="1"/>
  <c r="M29" i="1"/>
  <c r="M28" i="1"/>
  <c r="C7" i="1" l="1"/>
  <c r="E7" i="1"/>
  <c r="F7" i="1"/>
  <c r="G7" i="1"/>
  <c r="I7" i="1"/>
  <c r="J8" i="1"/>
  <c r="C8" i="1"/>
  <c r="D8" i="1"/>
  <c r="B8" i="1"/>
  <c r="J59" i="1" l="1"/>
  <c r="J62" i="1"/>
  <c r="J58" i="1"/>
  <c r="C58" i="1"/>
  <c r="D58" i="1"/>
  <c r="B58" i="1"/>
  <c r="D52" i="1"/>
  <c r="C52" i="1"/>
  <c r="D50" i="1"/>
  <c r="C50" i="1"/>
  <c r="C49" i="1"/>
  <c r="C48" i="1" l="1"/>
  <c r="D48" i="1"/>
  <c r="D7" i="1" s="1"/>
  <c r="B48" i="1"/>
  <c r="B7" i="1" s="1"/>
  <c r="J64" i="1"/>
  <c r="J20" i="1" l="1"/>
  <c r="J21" i="1"/>
  <c r="J22" i="1"/>
  <c r="J23" i="1"/>
  <c r="J24" i="1"/>
  <c r="J25" i="1"/>
  <c r="J26" i="1"/>
  <c r="J19" i="1"/>
  <c r="J41" i="1" l="1"/>
  <c r="J40" i="1"/>
  <c r="J39" i="1"/>
  <c r="J36" i="1"/>
  <c r="J35" i="1"/>
  <c r="J32" i="1"/>
  <c r="J30" i="1"/>
  <c r="J29" i="1"/>
  <c r="D28" i="1"/>
  <c r="C28" i="1"/>
  <c r="B28" i="1"/>
  <c r="J28" i="1" s="1"/>
  <c r="J52" i="1"/>
  <c r="J51" i="1"/>
  <c r="J50" i="1"/>
  <c r="J49" i="1"/>
  <c r="M49" i="1" s="1"/>
  <c r="J48" i="1"/>
  <c r="M48" i="1" l="1"/>
  <c r="J7" i="1"/>
  <c r="J10" i="1"/>
  <c r="J11" i="1"/>
  <c r="J12" i="1"/>
  <c r="J13" i="1"/>
  <c r="J14" i="1"/>
  <c r="J16" i="1"/>
  <c r="J17" i="1"/>
  <c r="D15" i="1"/>
  <c r="C15" i="1"/>
  <c r="B15" i="1"/>
  <c r="C9" i="1"/>
  <c r="D9" i="1"/>
  <c r="B9" i="1"/>
  <c r="J9" i="1" l="1"/>
  <c r="J15" i="1"/>
</calcChain>
</file>

<file path=xl/comments1.xml><?xml version="1.0" encoding="utf-8"?>
<comments xmlns="http://schemas.openxmlformats.org/spreadsheetml/2006/main">
  <authors>
    <author>Eva</author>
  </authors>
  <commentList>
    <comment ref="L9" authorId="0">
      <text>
        <r>
          <rPr>
            <b/>
            <sz val="9"/>
            <color indexed="81"/>
            <rFont val="Tahoma"/>
            <charset val="1"/>
          </rPr>
          <t>Eva:</t>
        </r>
        <r>
          <rPr>
            <sz val="9"/>
            <color indexed="81"/>
            <rFont val="Tahoma"/>
            <charset val="1"/>
          </rPr>
          <t xml:space="preserve">
includes all combustion activities
</t>
        </r>
      </text>
    </comment>
    <comment ref="L10" authorId="0">
      <text>
        <r>
          <rPr>
            <b/>
            <sz val="9"/>
            <color indexed="81"/>
            <rFont val="Tahoma"/>
            <charset val="1"/>
          </rPr>
          <t>Eva:</t>
        </r>
        <r>
          <rPr>
            <sz val="9"/>
            <color indexed="81"/>
            <rFont val="Tahoma"/>
            <charset val="1"/>
          </rPr>
          <t xml:space="preserve">
included in sum for 1.A</t>
        </r>
      </text>
    </comment>
    <comment ref="M10" authorId="0">
      <text>
        <r>
          <rPr>
            <b/>
            <sz val="9"/>
            <color indexed="81"/>
            <rFont val="Tahoma"/>
            <charset val="1"/>
          </rPr>
          <t>Eva:</t>
        </r>
        <r>
          <rPr>
            <sz val="9"/>
            <color indexed="81"/>
            <rFont val="Tahoma"/>
            <charset val="1"/>
          </rPr>
          <t xml:space="preserve">
included in sum for 1.A</t>
        </r>
      </text>
    </comment>
    <comment ref="L11" authorId="0">
      <text>
        <r>
          <rPr>
            <b/>
            <sz val="9"/>
            <color indexed="81"/>
            <rFont val="Tahoma"/>
            <charset val="1"/>
          </rPr>
          <t>Eva:</t>
        </r>
        <r>
          <rPr>
            <sz val="9"/>
            <color indexed="81"/>
            <rFont val="Tahoma"/>
            <charset val="1"/>
          </rPr>
          <t xml:space="preserve">
included in sum for 1.A</t>
        </r>
      </text>
    </comment>
    <comment ref="M11" authorId="0">
      <text>
        <r>
          <rPr>
            <b/>
            <sz val="9"/>
            <color indexed="81"/>
            <rFont val="Tahoma"/>
            <charset val="1"/>
          </rPr>
          <t>Eva:</t>
        </r>
        <r>
          <rPr>
            <sz val="9"/>
            <color indexed="81"/>
            <rFont val="Tahoma"/>
            <charset val="1"/>
          </rPr>
          <t xml:space="preserve">
included in sum for 1.A</t>
        </r>
      </text>
    </comment>
    <comment ref="L12" authorId="0">
      <text>
        <r>
          <rPr>
            <b/>
            <sz val="9"/>
            <color indexed="81"/>
            <rFont val="Tahoma"/>
            <charset val="1"/>
          </rPr>
          <t>Eva:</t>
        </r>
        <r>
          <rPr>
            <sz val="9"/>
            <color indexed="81"/>
            <rFont val="Tahoma"/>
            <charset val="1"/>
          </rPr>
          <t xml:space="preserve">
included in sum for 1.A</t>
        </r>
      </text>
    </comment>
    <comment ref="M12" authorId="0">
      <text>
        <r>
          <rPr>
            <b/>
            <sz val="9"/>
            <color indexed="81"/>
            <rFont val="Tahoma"/>
            <charset val="1"/>
          </rPr>
          <t>Eva:</t>
        </r>
        <r>
          <rPr>
            <sz val="9"/>
            <color indexed="81"/>
            <rFont val="Tahoma"/>
            <charset val="1"/>
          </rPr>
          <t xml:space="preserve">
included in sum for 1.A</t>
        </r>
      </text>
    </comment>
    <comment ref="L13" authorId="0">
      <text>
        <r>
          <rPr>
            <b/>
            <sz val="9"/>
            <color indexed="81"/>
            <rFont val="Tahoma"/>
            <charset val="1"/>
          </rPr>
          <t>Eva:</t>
        </r>
        <r>
          <rPr>
            <sz val="9"/>
            <color indexed="81"/>
            <rFont val="Tahoma"/>
            <charset val="1"/>
          </rPr>
          <t xml:space="preserve">
included in sum for 1.A</t>
        </r>
      </text>
    </comment>
    <comment ref="M13" authorId="0">
      <text>
        <r>
          <rPr>
            <b/>
            <sz val="9"/>
            <color indexed="81"/>
            <rFont val="Tahoma"/>
            <charset val="1"/>
          </rPr>
          <t>Eva:</t>
        </r>
        <r>
          <rPr>
            <sz val="9"/>
            <color indexed="81"/>
            <rFont val="Tahoma"/>
            <charset val="1"/>
          </rPr>
          <t xml:space="preserve">
included in sum for 1.A</t>
        </r>
      </text>
    </comment>
    <comment ref="L14" authorId="0">
      <text>
        <r>
          <rPr>
            <b/>
            <sz val="9"/>
            <color indexed="81"/>
            <rFont val="Tahoma"/>
            <charset val="1"/>
          </rPr>
          <t>Eva:</t>
        </r>
        <r>
          <rPr>
            <sz val="9"/>
            <color indexed="81"/>
            <rFont val="Tahoma"/>
            <charset val="1"/>
          </rPr>
          <t xml:space="preserve">
included in sum for 1.A</t>
        </r>
      </text>
    </comment>
    <comment ref="M14" authorId="0">
      <text>
        <r>
          <rPr>
            <b/>
            <sz val="9"/>
            <color indexed="81"/>
            <rFont val="Tahoma"/>
            <charset val="1"/>
          </rPr>
          <t>Eva:</t>
        </r>
        <r>
          <rPr>
            <sz val="9"/>
            <color indexed="81"/>
            <rFont val="Tahoma"/>
            <charset val="1"/>
          </rPr>
          <t xml:space="preserve">
included in sum for 1.A</t>
        </r>
      </text>
    </comment>
  </commentList>
</comments>
</file>

<file path=xl/sharedStrings.xml><?xml version="1.0" encoding="utf-8"?>
<sst xmlns="http://schemas.openxmlformats.org/spreadsheetml/2006/main" count="189" uniqueCount="100">
  <si>
    <r>
      <t>SUMMARY 2   SUMMARY REPORT FOR CO</t>
    </r>
    <r>
      <rPr>
        <b/>
        <vertAlign val="subscript"/>
        <sz val="12"/>
        <rFont val="Times New Roman"/>
        <family val="1"/>
      </rPr>
      <t>2</t>
    </r>
    <r>
      <rPr>
        <b/>
        <sz val="12"/>
        <rFont val="Times New Roman"/>
        <family val="1"/>
      </rPr>
      <t xml:space="preserve"> EQUIVALENT EMISSIONS</t>
    </r>
  </si>
  <si>
    <t>Year</t>
  </si>
  <si>
    <t>(Sheet 1 of 1)</t>
  </si>
  <si>
    <t>Submission</t>
  </si>
  <si>
    <t>Country</t>
  </si>
  <si>
    <t xml:space="preserve">GREENHOUSE GAS SOURCE AND </t>
  </si>
  <si>
    <r>
      <t>CO</t>
    </r>
    <r>
      <rPr>
        <b/>
        <vertAlign val="subscript"/>
        <sz val="9"/>
        <color indexed="8"/>
        <rFont val="Times New Roman"/>
        <family val="1"/>
      </rPr>
      <t>2</t>
    </r>
    <r>
      <rPr>
        <b/>
        <vertAlign val="superscript"/>
        <sz val="9"/>
        <color indexed="8"/>
        <rFont val="Times New Roman"/>
        <family val="1"/>
      </rPr>
      <t>(1)</t>
    </r>
  </si>
  <si>
    <r>
      <t>CH</t>
    </r>
    <r>
      <rPr>
        <b/>
        <vertAlign val="subscript"/>
        <sz val="9"/>
        <color indexed="8"/>
        <rFont val="Times New Roman"/>
        <family val="1"/>
      </rPr>
      <t>4</t>
    </r>
  </si>
  <si>
    <r>
      <t>N</t>
    </r>
    <r>
      <rPr>
        <b/>
        <vertAlign val="subscript"/>
        <sz val="9"/>
        <color indexed="8"/>
        <rFont val="Times New Roman"/>
        <family val="1"/>
      </rPr>
      <t>2</t>
    </r>
    <r>
      <rPr>
        <b/>
        <sz val="9"/>
        <color indexed="8"/>
        <rFont val="Times New Roman"/>
        <family val="1"/>
      </rPr>
      <t>O</t>
    </r>
  </si>
  <si>
    <t xml:space="preserve">HFCs </t>
  </si>
  <si>
    <t>PFCs</t>
  </si>
  <si>
    <r>
      <t>SF</t>
    </r>
    <r>
      <rPr>
        <b/>
        <vertAlign val="subscript"/>
        <sz val="9"/>
        <color indexed="8"/>
        <rFont val="Times New Roman"/>
        <family val="1"/>
      </rPr>
      <t>6</t>
    </r>
  </si>
  <si>
    <t>Unspecified mix of HFCs and PFCs</t>
  </si>
  <si>
    <r>
      <t>NF</t>
    </r>
    <r>
      <rPr>
        <b/>
        <vertAlign val="subscript"/>
        <sz val="9"/>
        <color indexed="8"/>
        <rFont val="Times New Roman"/>
        <family val="1"/>
      </rPr>
      <t>3</t>
    </r>
  </si>
  <si>
    <t xml:space="preserve">Total </t>
  </si>
  <si>
    <t>SINK CATEGORIES</t>
  </si>
  <si>
    <r>
      <t>CO</t>
    </r>
    <r>
      <rPr>
        <b/>
        <vertAlign val="subscript"/>
        <sz val="9"/>
        <color indexed="8"/>
        <rFont val="Times New Roman"/>
        <family val="1"/>
      </rPr>
      <t>2</t>
    </r>
    <r>
      <rPr>
        <b/>
        <sz val="9"/>
        <color indexed="8"/>
        <rFont val="Times New Roman"/>
        <family val="1"/>
      </rPr>
      <t xml:space="preserve"> equivalent (kt )</t>
    </r>
  </si>
  <si>
    <r>
      <t>Total (net emissions)</t>
    </r>
    <r>
      <rPr>
        <b/>
        <vertAlign val="superscript"/>
        <sz val="9"/>
        <color indexed="8"/>
        <rFont val="Times New Roman"/>
        <family val="1"/>
      </rPr>
      <t>(1)</t>
    </r>
  </si>
  <si>
    <t>1. Energy</t>
  </si>
  <si>
    <t>A. Fuel combustion (sectoral approach)</t>
  </si>
  <si>
    <t>1.  Energy industries</t>
  </si>
  <si>
    <t>2.  Manufacturing industries and construction</t>
  </si>
  <si>
    <t>3.  Transport</t>
  </si>
  <si>
    <t>4.  Other sectors</t>
  </si>
  <si>
    <t>5.  Other</t>
  </si>
  <si>
    <t>B. Fugitive emissions from fuels</t>
  </si>
  <si>
    <t>1.  Solid fuels</t>
  </si>
  <si>
    <t>2.  Oil and natural gas and other emissions from energy production</t>
  </si>
  <si>
    <r>
      <t>C. CO</t>
    </r>
    <r>
      <rPr>
        <vertAlign val="subscript"/>
        <sz val="9"/>
        <color indexed="8"/>
        <rFont val="Times New Roman"/>
        <family val="1"/>
      </rPr>
      <t>2</t>
    </r>
    <r>
      <rPr>
        <sz val="9"/>
        <color indexed="8"/>
        <rFont val="Times New Roman"/>
        <family val="1"/>
      </rPr>
      <t xml:space="preserve"> transport and storage</t>
    </r>
  </si>
  <si>
    <t>2.  Industrial processes and product use</t>
  </si>
  <si>
    <t>A.  Mineral industry</t>
  </si>
  <si>
    <t>B.  Chemical industry</t>
  </si>
  <si>
    <t>C.  Metal industry</t>
  </si>
  <si>
    <r>
      <t>D.  Non-energy products from fuels and solvent use</t>
    </r>
    <r>
      <rPr>
        <strike/>
        <sz val="9"/>
        <rFont val="Times New Roman"/>
        <family val="1"/>
      </rPr>
      <t/>
    </r>
  </si>
  <si>
    <r>
      <t xml:space="preserve">E.  Electronic Industry </t>
    </r>
    <r>
      <rPr>
        <strike/>
        <sz val="9"/>
        <color indexed="8"/>
        <rFont val="Times New Roman"/>
        <family val="1"/>
      </rPr>
      <t/>
    </r>
  </si>
  <si>
    <r>
      <t xml:space="preserve">F.  Product uses as ODS substitutes </t>
    </r>
    <r>
      <rPr>
        <strike/>
        <sz val="9"/>
        <color indexed="8"/>
        <rFont val="Times New Roman"/>
        <family val="1"/>
      </rPr>
      <t/>
    </r>
  </si>
  <si>
    <r>
      <t xml:space="preserve">G.  Other product manufacture and use </t>
    </r>
    <r>
      <rPr>
        <sz val="10"/>
        <rFont val="Arial"/>
        <family val="2"/>
      </rPr>
      <t/>
    </r>
  </si>
  <si>
    <t xml:space="preserve">H.  Other </t>
  </si>
  <si>
    <t>3.  Agriculture</t>
  </si>
  <si>
    <t>A.  Enteric fermentation</t>
  </si>
  <si>
    <t>B.  Manure management</t>
  </si>
  <si>
    <t>C.  Rice cultivation</t>
  </si>
  <si>
    <r>
      <t>D.  Agricultural soils</t>
    </r>
    <r>
      <rPr>
        <vertAlign val="superscript"/>
        <sz val="9"/>
        <color indexed="8"/>
        <rFont val="Times New Roman"/>
        <family val="1"/>
      </rPr>
      <t/>
    </r>
  </si>
  <si>
    <t>E.  Prescribed burning of savannahs</t>
  </si>
  <si>
    <t>F.  Field burning of agricultural residues</t>
  </si>
  <si>
    <t>G. Liming</t>
  </si>
  <si>
    <t>H. Urea application</t>
  </si>
  <si>
    <t>I. Other carbon-containing fertilizers</t>
  </si>
  <si>
    <t>J.  Other</t>
  </si>
  <si>
    <r>
      <t>4. Land use, land-use change and forestry</t>
    </r>
    <r>
      <rPr>
        <b/>
        <vertAlign val="superscript"/>
        <sz val="9"/>
        <color indexed="8"/>
        <rFont val="Times New Roman"/>
        <family val="1"/>
      </rPr>
      <t>(1)</t>
    </r>
  </si>
  <si>
    <t>A. Forest land</t>
  </si>
  <si>
    <t>B. Cropland</t>
  </si>
  <si>
    <t>C. Grassland</t>
  </si>
  <si>
    <t>D. Wetlands</t>
  </si>
  <si>
    <t xml:space="preserve">E. Settlements </t>
  </si>
  <si>
    <t>F. Other land</t>
  </si>
  <si>
    <t>G. Harvested wood products</t>
  </si>
  <si>
    <r>
      <t>H. Other</t>
    </r>
    <r>
      <rPr>
        <i/>
        <sz val="9"/>
        <rFont val="Times New Roman"/>
        <family val="1"/>
      </rPr>
      <t xml:space="preserve">       </t>
    </r>
  </si>
  <si>
    <t>5.  Waste</t>
  </si>
  <si>
    <r>
      <t>A.  Solid waste disposal</t>
    </r>
    <r>
      <rPr>
        <b/>
        <strike/>
        <sz val="9"/>
        <color indexed="8"/>
        <rFont val="Times New Roman"/>
        <family val="1"/>
      </rPr>
      <t xml:space="preserve"> </t>
    </r>
  </si>
  <si>
    <t>B.  Biological treatment of solid waste</t>
  </si>
  <si>
    <t>C.  Incineration and open burning of waste</t>
  </si>
  <si>
    <t>D.  Waste water treatment and discharge</t>
  </si>
  <si>
    <r>
      <t>E.  Other</t>
    </r>
    <r>
      <rPr>
        <b/>
        <i/>
        <sz val="9"/>
        <color indexed="8"/>
        <rFont val="Times New Roman"/>
        <family val="1"/>
      </rPr>
      <t xml:space="preserve"> </t>
    </r>
  </si>
  <si>
    <r>
      <t xml:space="preserve">6.  Other </t>
    </r>
    <r>
      <rPr>
        <b/>
        <i/>
        <sz val="9"/>
        <color indexed="8"/>
        <rFont val="Times New Roman"/>
        <family val="1"/>
      </rPr>
      <t>(as specified in summary 1.A)</t>
    </r>
  </si>
  <si>
    <r>
      <t>Memo items:</t>
    </r>
    <r>
      <rPr>
        <b/>
        <vertAlign val="superscript"/>
        <sz val="9"/>
        <color indexed="8"/>
        <rFont val="Times New Roman"/>
        <family val="1"/>
      </rPr>
      <t>(2)</t>
    </r>
  </si>
  <si>
    <t>International bunkers</t>
  </si>
  <si>
    <t>Aviation</t>
  </si>
  <si>
    <t>Navigation</t>
  </si>
  <si>
    <t>Multilateral operations</t>
  </si>
  <si>
    <r>
      <t>CO</t>
    </r>
    <r>
      <rPr>
        <b/>
        <vertAlign val="subscript"/>
        <sz val="9"/>
        <color indexed="8"/>
        <rFont val="Times New Roman"/>
        <family val="1"/>
      </rPr>
      <t>2</t>
    </r>
    <r>
      <rPr>
        <b/>
        <sz val="9"/>
        <color indexed="8"/>
        <rFont val="Times New Roman"/>
        <family val="1"/>
      </rPr>
      <t xml:space="preserve"> emissions from biomass</t>
    </r>
  </si>
  <si>
    <r>
      <t>CO</t>
    </r>
    <r>
      <rPr>
        <b/>
        <vertAlign val="subscript"/>
        <sz val="9"/>
        <color indexed="8"/>
        <rFont val="Times New Roman"/>
        <family val="1"/>
      </rPr>
      <t>2</t>
    </r>
    <r>
      <rPr>
        <b/>
        <sz val="9"/>
        <color indexed="8"/>
        <rFont val="Times New Roman"/>
        <family val="1"/>
      </rPr>
      <t xml:space="preserve"> captured</t>
    </r>
  </si>
  <si>
    <t>Long-term storage of C in waste disposal sites</t>
  </si>
  <si>
    <r>
      <t>Indirect</t>
    </r>
    <r>
      <rPr>
        <b/>
        <sz val="9"/>
        <rFont val="Times New Roman"/>
        <family val="1"/>
      </rPr>
      <t xml:space="preserve"> N</t>
    </r>
    <r>
      <rPr>
        <b/>
        <vertAlign val="subscript"/>
        <sz val="9"/>
        <rFont val="Times New Roman"/>
        <family val="1"/>
      </rPr>
      <t>2</t>
    </r>
    <r>
      <rPr>
        <b/>
        <sz val="9"/>
        <rFont val="Times New Roman"/>
        <family val="1"/>
      </rPr>
      <t>O</t>
    </r>
  </si>
  <si>
    <r>
      <t>Indirect CO</t>
    </r>
    <r>
      <rPr>
        <b/>
        <strike/>
        <vertAlign val="subscript"/>
        <sz val="9"/>
        <rFont val="Times New Roman"/>
        <family val="1"/>
      </rPr>
      <t>2</t>
    </r>
    <r>
      <rPr>
        <b/>
        <vertAlign val="subscript"/>
        <sz val="9"/>
        <rFont val="Times New Roman"/>
        <family val="1"/>
      </rPr>
      <t xml:space="preserve"> </t>
    </r>
    <r>
      <rPr>
        <b/>
        <vertAlign val="superscript"/>
        <sz val="9"/>
        <rFont val="Times New Roman"/>
        <family val="1"/>
      </rPr>
      <t>(3)</t>
    </r>
  </si>
  <si>
    <r>
      <t>Total CO</t>
    </r>
    <r>
      <rPr>
        <b/>
        <vertAlign val="subscript"/>
        <sz val="9"/>
        <color theme="1"/>
        <rFont val="Times New Roman"/>
        <family val="1"/>
      </rPr>
      <t>2</t>
    </r>
    <r>
      <rPr>
        <b/>
        <sz val="9"/>
        <color theme="1"/>
        <rFont val="Times New Roman"/>
        <family val="1"/>
      </rPr>
      <t xml:space="preserve"> equivalent emissions without land use, land-use change and forestry</t>
    </r>
  </si>
  <si>
    <r>
      <t>Total CO</t>
    </r>
    <r>
      <rPr>
        <b/>
        <vertAlign val="subscript"/>
        <sz val="9"/>
        <color theme="1"/>
        <rFont val="Times New Roman"/>
        <family val="1"/>
      </rPr>
      <t>2</t>
    </r>
    <r>
      <rPr>
        <b/>
        <sz val="9"/>
        <color theme="1"/>
        <rFont val="Times New Roman"/>
        <family val="1"/>
      </rPr>
      <t xml:space="preserve"> equivalent emissions with land use, land-use change and forestry</t>
    </r>
  </si>
  <si>
    <r>
      <t>Total CO</t>
    </r>
    <r>
      <rPr>
        <b/>
        <vertAlign val="subscript"/>
        <sz val="9"/>
        <color theme="1"/>
        <rFont val="Times New Roman"/>
        <family val="1"/>
      </rPr>
      <t>2</t>
    </r>
    <r>
      <rPr>
        <b/>
        <sz val="9"/>
        <color theme="1"/>
        <rFont val="Times New Roman"/>
        <family val="1"/>
      </rPr>
      <t xml:space="preserve"> equivalent emissions, including indirect CO</t>
    </r>
    <r>
      <rPr>
        <b/>
        <vertAlign val="subscript"/>
        <sz val="9"/>
        <color theme="1"/>
        <rFont val="Times New Roman"/>
        <family val="1"/>
      </rPr>
      <t>2</t>
    </r>
    <r>
      <rPr>
        <b/>
        <sz val="9"/>
        <color theme="1"/>
        <rFont val="Times New Roman"/>
        <family val="1"/>
      </rPr>
      <t>,  without land use, land-use change and forestry</t>
    </r>
  </si>
  <si>
    <r>
      <t>Total CO</t>
    </r>
    <r>
      <rPr>
        <b/>
        <vertAlign val="subscript"/>
        <sz val="9"/>
        <color theme="1"/>
        <rFont val="Times New Roman"/>
        <family val="1"/>
      </rPr>
      <t>2</t>
    </r>
    <r>
      <rPr>
        <b/>
        <sz val="9"/>
        <color theme="1"/>
        <rFont val="Times New Roman"/>
        <family val="1"/>
      </rPr>
      <t xml:space="preserve"> equivalent emissions, including indirect CO</t>
    </r>
    <r>
      <rPr>
        <b/>
        <vertAlign val="subscript"/>
        <sz val="9"/>
        <color theme="1"/>
        <rFont val="Times New Roman"/>
        <family val="1"/>
      </rPr>
      <t>2</t>
    </r>
    <r>
      <rPr>
        <b/>
        <sz val="9"/>
        <color theme="1"/>
        <rFont val="Times New Roman"/>
        <family val="1"/>
      </rPr>
      <t>,  with land use, land-use change and forestry</t>
    </r>
  </si>
  <si>
    <r>
      <t xml:space="preserve">(1)     </t>
    </r>
    <r>
      <rPr>
        <sz val="10"/>
        <rFont val="Times New Roman"/>
        <family val="1"/>
      </rPr>
      <t>For carbon dioxide (CO</t>
    </r>
    <r>
      <rPr>
        <vertAlign val="subscript"/>
        <sz val="10"/>
        <rFont val="Times New Roman"/>
        <family val="1"/>
      </rPr>
      <t>2</t>
    </r>
    <r>
      <rPr>
        <sz val="10"/>
        <rFont val="Times New Roman"/>
        <family val="1"/>
      </rPr>
      <t xml:space="preserve">) from land use, land-use change and forestry the net emissions/removals are to be reported.  For the purposes of reporting, the signs for removals are always negative (-) and for emissions positive (+). </t>
    </r>
  </si>
  <si>
    <r>
      <t xml:space="preserve">(2)     </t>
    </r>
    <r>
      <rPr>
        <sz val="10"/>
        <rFont val="Times New Roman"/>
        <family val="1"/>
      </rPr>
      <t>See footnote 7 to table Summary 1.A.</t>
    </r>
  </si>
  <si>
    <r>
      <t xml:space="preserve">(3)    </t>
    </r>
    <r>
      <rPr>
        <sz val="10"/>
        <color theme="1"/>
        <rFont val="Times New Roman"/>
        <family val="1"/>
      </rPr>
      <t>In accordance with the UNFCCC Annex I inventory reporting guidelines, for Parties that decide to report indirect CO</t>
    </r>
    <r>
      <rPr>
        <vertAlign val="subscript"/>
        <sz val="10"/>
        <color theme="1"/>
        <rFont val="Times New Roman"/>
        <family val="1"/>
      </rPr>
      <t>2,</t>
    </r>
    <r>
      <rPr>
        <sz val="10"/>
        <color theme="1"/>
        <rFont val="Times New Roman"/>
        <family val="1"/>
      </rPr>
      <t xml:space="preserve"> the national totals shall be provided with and  without indirect CO</t>
    </r>
    <r>
      <rPr>
        <vertAlign val="subscript"/>
        <sz val="10"/>
        <color theme="1"/>
        <rFont val="Times New Roman"/>
        <family val="1"/>
      </rPr>
      <t>2</t>
    </r>
    <r>
      <rPr>
        <sz val="10"/>
        <color theme="1"/>
        <rFont val="Times New Roman"/>
        <family val="1"/>
      </rPr>
      <t>.</t>
    </r>
  </si>
  <si>
    <t>ETS</t>
  </si>
  <si>
    <t>non-ETS</t>
  </si>
  <si>
    <t>Brief description of the key drivers underpinning the increase or decrease in GHG emissions in t-1 (proxy) compared to t-2 (inventory). If this information is publicly available please include the hyperlink to the relevant website.</t>
  </si>
  <si>
    <t>CO2 equivalent (Gg )</t>
  </si>
  <si>
    <t>NO</t>
  </si>
  <si>
    <t xml:space="preserve">Linear regression was applied on the lowest levels of sectors and subsectors. This way a better accuracy was reached. </t>
  </si>
  <si>
    <t>Agriculture:</t>
  </si>
  <si>
    <t xml:space="preserve">Animal and crop production data are provided in the official statistics (Czech Statistical Office). </t>
  </si>
  <si>
    <t xml:space="preserve">Other data and parameters are expert estimates based on time-series consistency or data reported in last inventory submission. </t>
  </si>
  <si>
    <t>ETS and non-ETS data: The ETS data for IPPU sector is based on expert judgement since not all verified data were available at the time of processing the proxy inventory</t>
  </si>
  <si>
    <t>For more accurate estimations outliers from the activity data were removed. In sectors, where preliminary data was available, the approximation was calculated from it.</t>
  </si>
  <si>
    <t xml:space="preserve">The increase in GHG emissions in 2015 (proxy) compared to 2014 submission is caused by increase of activity data (animal population, crop production). </t>
  </si>
  <si>
    <t xml:space="preserve">The emissions from LULUCF correspond to CRF data in 2016 submission. The trend in LULUCF sector is negligible within the time step of one year. </t>
  </si>
  <si>
    <t>IE</t>
  </si>
  <si>
    <t>NE, NO</t>
  </si>
  <si>
    <t xml:space="preserve"> </t>
  </si>
  <si>
    <t xml:space="preserve">Approximated GHG inventory was created using linear regression for the last 5 years (in some cases for 1990 - 2014) and further extrapolation for year 2015. </t>
  </si>
  <si>
    <t>Following the recommendations, received during the EU ESD review, indirect emissions of CO2 from sector Energy were recalculated and the new values are used for this inventory. The values are lower compared to the previous year due to abolishment of double counting found by the TERT. The difference is apparent from the cell B 67.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</si>
</sst>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43" x14ac:knownFonts="1">
    <font>
      <sz val="10"/>
      <name val="Arial"/>
      <family val="2"/>
    </font>
    <font>
      <sz val="11"/>
      <color theme="1"/>
      <name val="Calibri"/>
      <family val="2"/>
      <scheme val="minor"/>
    </font>
    <font>
      <b/>
      <sz val="12"/>
      <name val="Times New Roman"/>
      <family val="1"/>
    </font>
    <font>
      <b/>
      <vertAlign val="subscript"/>
      <sz val="12"/>
      <name val="Times New Roman"/>
      <family val="1"/>
    </font>
    <font>
      <sz val="10"/>
      <name val="Arial"/>
      <family val="2"/>
    </font>
    <font>
      <sz val="9"/>
      <color indexed="8"/>
      <name val="Times New Roman"/>
      <family val="1"/>
    </font>
    <font>
      <sz val="9"/>
      <name val="Times New Roman"/>
      <family val="1"/>
    </font>
    <font>
      <b/>
      <sz val="9"/>
      <color indexed="8"/>
      <name val="Times New Roman"/>
      <family val="1"/>
    </font>
    <font>
      <b/>
      <vertAlign val="subscript"/>
      <sz val="9"/>
      <color indexed="8"/>
      <name val="Times New Roman"/>
      <family val="1"/>
    </font>
    <font>
      <b/>
      <vertAlign val="superscript"/>
      <sz val="9"/>
      <color indexed="8"/>
      <name val="Times New Roman"/>
      <family val="1"/>
    </font>
    <font>
      <b/>
      <sz val="9"/>
      <name val="Times New Roman"/>
      <family val="1"/>
      <charset val="204"/>
    </font>
    <font>
      <b/>
      <sz val="9"/>
      <name val="Times New Roman"/>
      <family val="1"/>
    </font>
    <font>
      <vertAlign val="subscript"/>
      <sz val="9"/>
      <color indexed="8"/>
      <name val="Times New Roman"/>
      <family val="1"/>
    </font>
    <font>
      <strike/>
      <sz val="9"/>
      <name val="Times New Roman"/>
      <family val="1"/>
    </font>
    <font>
      <strike/>
      <sz val="9"/>
      <color indexed="8"/>
      <name val="Times New Roman"/>
      <family val="1"/>
    </font>
    <font>
      <b/>
      <sz val="9"/>
      <color indexed="8"/>
      <name val="Times New Roman"/>
      <family val="1"/>
      <charset val="204"/>
    </font>
    <font>
      <vertAlign val="superscript"/>
      <sz val="9"/>
      <color indexed="8"/>
      <name val="Times New Roman"/>
      <family val="1"/>
    </font>
    <font>
      <sz val="9"/>
      <color indexed="55"/>
      <name val="Times New Roman"/>
      <family val="1"/>
    </font>
    <font>
      <i/>
      <sz val="9"/>
      <name val="Times New Roman"/>
      <family val="1"/>
    </font>
    <font>
      <b/>
      <strike/>
      <sz val="9"/>
      <color indexed="8"/>
      <name val="Times New Roman"/>
      <family val="1"/>
    </font>
    <font>
      <b/>
      <i/>
      <sz val="9"/>
      <color indexed="8"/>
      <name val="Times New Roman"/>
      <family val="1"/>
    </font>
    <font>
      <b/>
      <vertAlign val="subscript"/>
      <sz val="9"/>
      <name val="Times New Roman"/>
      <family val="1"/>
    </font>
    <font>
      <b/>
      <strike/>
      <vertAlign val="subscript"/>
      <sz val="9"/>
      <name val="Times New Roman"/>
      <family val="1"/>
    </font>
    <font>
      <b/>
      <vertAlign val="superscript"/>
      <sz val="9"/>
      <name val="Times New Roman"/>
      <family val="1"/>
    </font>
    <font>
      <b/>
      <sz val="9"/>
      <color theme="1"/>
      <name val="Times New Roman"/>
      <family val="1"/>
    </font>
    <font>
      <b/>
      <vertAlign val="subscript"/>
      <sz val="9"/>
      <color theme="1"/>
      <name val="Times New Roman"/>
      <family val="1"/>
    </font>
    <font>
      <vertAlign val="superscript"/>
      <sz val="10"/>
      <name val="Times New Roman"/>
      <family val="1"/>
    </font>
    <font>
      <sz val="10"/>
      <name val="Times New Roman"/>
      <family val="1"/>
    </font>
    <font>
      <vertAlign val="subscript"/>
      <sz val="10"/>
      <name val="Times New Roman"/>
      <family val="1"/>
    </font>
    <font>
      <vertAlign val="superscript"/>
      <sz val="10"/>
      <color theme="1"/>
      <name val="Times New Roman"/>
      <family val="1"/>
    </font>
    <font>
      <sz val="10"/>
      <color theme="1"/>
      <name val="Times New Roman"/>
      <family val="1"/>
    </font>
    <font>
      <vertAlign val="subscript"/>
      <sz val="10"/>
      <color theme="1"/>
      <name val="Times New Roman"/>
      <family val="1"/>
    </font>
    <font>
      <sz val="12"/>
      <color indexed="8"/>
      <name val="Times New Roman"/>
      <family val="1"/>
    </font>
    <font>
      <b/>
      <sz val="12"/>
      <color indexed="8"/>
      <name val="Times New Roman"/>
      <family val="1"/>
    </font>
    <font>
      <u/>
      <sz val="10"/>
      <color indexed="12"/>
      <name val="Times New Roman"/>
      <family val="1"/>
    </font>
    <font>
      <b/>
      <sz val="11"/>
      <color theme="3"/>
      <name val="Calibri"/>
      <family val="2"/>
      <scheme val="minor"/>
    </font>
    <font>
      <b/>
      <sz val="10"/>
      <color rgb="FFFF0000"/>
      <name val="Arial"/>
      <family val="2"/>
      <charset val="238"/>
    </font>
    <font>
      <sz val="9"/>
      <name val="Times New Roman"/>
    </font>
    <font>
      <sz val="9"/>
      <color theme="1"/>
      <name val="Times New Roman"/>
      <family val="1"/>
      <charset val="238"/>
    </font>
    <font>
      <sz val="9"/>
      <name val="Times New Roman"/>
      <family val="1"/>
      <charset val="238"/>
    </font>
    <font>
      <sz val="9"/>
      <color indexed="81"/>
      <name val="Tahoma"/>
      <charset val="1"/>
    </font>
    <font>
      <b/>
      <sz val="9"/>
      <color indexed="81"/>
      <name val="Tahoma"/>
      <charset val="1"/>
    </font>
    <font>
      <sz val="11"/>
      <name val="Calibri"/>
      <family val="2"/>
      <charset val="238"/>
    </font>
  </fonts>
  <fills count="14">
    <fill>
      <patternFill patternType="none"/>
    </fill>
    <fill>
      <patternFill patternType="gray125"/>
    </fill>
    <fill>
      <patternFill patternType="solid">
        <fgColor indexed="27"/>
        <bgColor indexed="64"/>
      </patternFill>
    </fill>
    <fill>
      <patternFill patternType="solid">
        <fgColor indexed="55"/>
        <bgColor indexed="64"/>
      </patternFill>
    </fill>
    <fill>
      <patternFill patternType="solid">
        <fgColor indexed="41"/>
        <bgColor indexed="64"/>
      </patternFill>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darkTrellis"/>
    </fill>
    <fill>
      <patternFill patternType="solid">
        <fgColor rgb="FFFFC000"/>
        <bgColor indexed="64"/>
      </patternFill>
    </fill>
    <fill>
      <patternFill patternType="solid">
        <fgColor theme="2"/>
        <bgColor indexed="64"/>
      </patternFill>
    </fill>
    <fill>
      <patternFill patternType="solid">
        <fgColor theme="0" tint="-0.34998626667073579"/>
        <bgColor indexed="64"/>
      </patternFill>
    </fill>
    <fill>
      <patternFill patternType="solid">
        <fgColor rgb="FFCCFFFF"/>
      </patternFill>
    </fill>
  </fills>
  <borders count="4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thick">
        <color theme="3"/>
      </left>
      <right/>
      <top style="thick">
        <color theme="3"/>
      </top>
      <bottom style="thick">
        <color theme="3"/>
      </bottom>
      <diagonal/>
    </border>
    <border>
      <left/>
      <right/>
      <top style="thick">
        <color theme="3"/>
      </top>
      <bottom style="thick">
        <color theme="3"/>
      </bottom>
      <diagonal/>
    </border>
    <border>
      <left/>
      <right style="thick">
        <color theme="3"/>
      </right>
      <top style="thick">
        <color theme="3"/>
      </top>
      <bottom style="thick">
        <color theme="3"/>
      </bottom>
      <diagonal/>
    </border>
    <border>
      <left/>
      <right style="thin">
        <color indexed="64"/>
      </right>
      <top style="thin">
        <color indexed="64"/>
      </top>
      <bottom style="double">
        <color indexed="64"/>
      </bottom>
      <diagonal/>
    </border>
    <border>
      <left style="thick">
        <color indexed="56"/>
      </left>
      <right/>
      <top/>
      <bottom/>
      <diagonal/>
    </border>
  </borders>
  <cellStyleXfs count="44">
    <xf numFmtId="0" fontId="0" fillId="0" borderId="0"/>
    <xf numFmtId="0" fontId="2" fillId="0" borderId="0" applyNumberFormat="0" applyFill="0" applyBorder="0" applyAlignment="0" applyProtection="0"/>
    <xf numFmtId="0" fontId="5" fillId="0" borderId="0" applyNumberFormat="0">
      <alignment horizontal="right"/>
    </xf>
    <xf numFmtId="0" fontId="6" fillId="0" borderId="0"/>
    <xf numFmtId="0" fontId="11" fillId="2" borderId="2">
      <alignment horizontal="right" vertical="center"/>
    </xf>
    <xf numFmtId="0" fontId="4" fillId="3" borderId="0" applyNumberFormat="0" applyFont="0" applyBorder="0" applyAlignment="0" applyProtection="0"/>
    <xf numFmtId="0" fontId="4" fillId="0" borderId="13"/>
    <xf numFmtId="0" fontId="6" fillId="2" borderId="15">
      <alignment horizontal="right" vertical="center"/>
    </xf>
    <xf numFmtId="0" fontId="4" fillId="0" borderId="0" applyNumberFormat="0" applyFont="0" applyFill="0" applyBorder="0" applyProtection="0">
      <alignment horizontal="left" vertical="center" indent="5"/>
    </xf>
    <xf numFmtId="0" fontId="4" fillId="0" borderId="0" applyNumberFormat="0" applyFont="0" applyFill="0" applyBorder="0" applyProtection="0">
      <alignment horizontal="left" vertical="center" indent="2"/>
    </xf>
    <xf numFmtId="0" fontId="4" fillId="0" borderId="27"/>
    <xf numFmtId="0" fontId="4" fillId="0" borderId="0" applyNumberFormat="0" applyFont="0" applyFill="0" applyBorder="0" applyProtection="0">
      <alignment horizontal="left" vertical="center" indent="5"/>
    </xf>
    <xf numFmtId="0" fontId="11" fillId="2" borderId="0" applyBorder="0" applyAlignment="0"/>
    <xf numFmtId="0" fontId="6" fillId="2" borderId="0" applyBorder="0">
      <alignment horizontal="right" vertical="center"/>
    </xf>
    <xf numFmtId="0" fontId="6" fillId="6" borderId="0" applyBorder="0">
      <alignment horizontal="right" vertical="center"/>
    </xf>
    <xf numFmtId="0" fontId="6" fillId="6" borderId="0" applyBorder="0">
      <alignment horizontal="right" vertical="center"/>
    </xf>
    <xf numFmtId="0" fontId="5" fillId="6" borderId="15">
      <alignment horizontal="right" vertical="center"/>
    </xf>
    <xf numFmtId="0" fontId="32" fillId="6" borderId="15">
      <alignment horizontal="right" vertical="center"/>
    </xf>
    <xf numFmtId="0" fontId="5" fillId="7" borderId="15">
      <alignment horizontal="right" vertical="center"/>
    </xf>
    <xf numFmtId="0" fontId="5" fillId="7" borderId="15">
      <alignment horizontal="right" vertical="center"/>
    </xf>
    <xf numFmtId="0" fontId="5" fillId="7" borderId="17">
      <alignment horizontal="right" vertical="center"/>
    </xf>
    <xf numFmtId="0" fontId="5" fillId="7" borderId="14">
      <alignment horizontal="right" vertical="center"/>
    </xf>
    <xf numFmtId="0" fontId="5" fillId="7" borderId="23">
      <alignment horizontal="right" vertical="center"/>
    </xf>
    <xf numFmtId="0" fontId="6" fillId="7" borderId="33">
      <alignment horizontal="left" vertical="center" wrapText="1" indent="2"/>
    </xf>
    <xf numFmtId="0" fontId="6" fillId="0" borderId="33">
      <alignment horizontal="left" vertical="center" wrapText="1" indent="2"/>
    </xf>
    <xf numFmtId="0" fontId="6" fillId="6" borderId="14">
      <alignment horizontal="left" vertical="center"/>
    </xf>
    <xf numFmtId="0" fontId="5" fillId="0" borderId="37">
      <alignment horizontal="left" vertical="top" wrapText="1"/>
    </xf>
    <xf numFmtId="0" fontId="6" fillId="0" borderId="0" applyBorder="0">
      <alignment horizontal="right" vertical="center"/>
    </xf>
    <xf numFmtId="0" fontId="6" fillId="0" borderId="15">
      <alignment horizontal="right" vertical="center"/>
    </xf>
    <xf numFmtId="1" fontId="33" fillId="6" borderId="0" applyBorder="0">
      <alignment horizontal="right" vertical="center"/>
    </xf>
    <xf numFmtId="0" fontId="4" fillId="8" borderId="15"/>
    <xf numFmtId="0" fontId="4" fillId="0" borderId="0"/>
    <xf numFmtId="4" fontId="6" fillId="0" borderId="0" applyFill="0" applyBorder="0" applyProtection="0">
      <alignment horizontal="right" vertical="center"/>
    </xf>
    <xf numFmtId="0" fontId="11" fillId="0" borderId="0" applyNumberFormat="0" applyFill="0" applyBorder="0" applyProtection="0">
      <alignment horizontal="left" vertical="center"/>
    </xf>
    <xf numFmtId="0" fontId="6" fillId="0" borderId="15" applyNumberFormat="0" applyFill="0" applyAlignment="0" applyProtection="0"/>
    <xf numFmtId="0" fontId="4" fillId="3" borderId="0" applyNumberFormat="0" applyFont="0" applyBorder="0" applyAlignment="0" applyProtection="0"/>
    <xf numFmtId="4" fontId="4" fillId="0" borderId="0"/>
    <xf numFmtId="0" fontId="6" fillId="3" borderId="15"/>
    <xf numFmtId="0" fontId="34" fillId="0" borderId="0" applyNumberFormat="0" applyFill="0" applyBorder="0" applyAlignment="0" applyProtection="0"/>
    <xf numFmtId="4" fontId="4" fillId="0" borderId="0"/>
    <xf numFmtId="0" fontId="1" fillId="0" borderId="0"/>
    <xf numFmtId="4" fontId="11" fillId="0" borderId="11" applyFill="0" applyBorder="0" applyProtection="0">
      <alignment horizontal="right" vertical="center"/>
    </xf>
    <xf numFmtId="164" fontId="6" fillId="9" borderId="15" applyNumberFormat="0" applyFont="0" applyBorder="0" applyAlignment="0" applyProtection="0">
      <alignment horizontal="right" vertical="center"/>
    </xf>
    <xf numFmtId="0" fontId="4" fillId="0" borderId="0"/>
  </cellStyleXfs>
  <cellXfs count="145">
    <xf numFmtId="0" fontId="0" fillId="0" borderId="0" xfId="0"/>
    <xf numFmtId="0" fontId="2" fillId="0" borderId="0" xfId="1" applyAlignment="1">
      <alignment vertical="center"/>
    </xf>
    <xf numFmtId="0" fontId="6" fillId="0" borderId="0" xfId="3" applyFont="1" applyBorder="1" applyAlignment="1">
      <alignment vertical="center"/>
    </xf>
    <xf numFmtId="2" fontId="7" fillId="2" borderId="1" xfId="3" applyNumberFormat="1" applyFont="1" applyFill="1" applyBorder="1" applyAlignment="1">
      <alignment vertical="center"/>
    </xf>
    <xf numFmtId="2" fontId="7" fillId="2" borderId="2" xfId="3" applyNumberFormat="1" applyFont="1" applyFill="1" applyBorder="1" applyAlignment="1">
      <alignment horizontal="center" vertical="center"/>
    </xf>
    <xf numFmtId="2" fontId="7" fillId="2" borderId="2" xfId="3" applyNumberFormat="1" applyFont="1" applyFill="1" applyBorder="1" applyAlignment="1">
      <alignment horizontal="center" vertical="center" wrapText="1"/>
    </xf>
    <xf numFmtId="2" fontId="7" fillId="2" borderId="3" xfId="3" applyNumberFormat="1" applyFont="1" applyFill="1" applyBorder="1" applyAlignment="1">
      <alignment horizontal="center" vertical="center"/>
    </xf>
    <xf numFmtId="2" fontId="7" fillId="2" borderId="4" xfId="3" applyNumberFormat="1" applyFont="1" applyFill="1" applyBorder="1" applyAlignment="1">
      <alignment horizontal="left" vertical="center"/>
    </xf>
    <xf numFmtId="2" fontId="7" fillId="2" borderId="8" xfId="3" applyNumberFormat="1" applyFont="1" applyFill="1" applyBorder="1" applyAlignment="1" applyProtection="1">
      <alignment vertical="center"/>
    </xf>
    <xf numFmtId="2" fontId="7" fillId="2" borderId="10" xfId="3" applyNumberFormat="1" applyFont="1" applyFill="1" applyBorder="1" applyAlignment="1" applyProtection="1">
      <alignment vertical="center"/>
    </xf>
    <xf numFmtId="4" fontId="10" fillId="3" borderId="11" xfId="5" applyNumberFormat="1" applyFont="1" applyBorder="1" applyAlignment="1">
      <alignment horizontal="right" vertical="center"/>
    </xf>
    <xf numFmtId="4" fontId="10" fillId="3" borderId="12" xfId="5" applyNumberFormat="1" applyFont="1" applyBorder="1" applyAlignment="1">
      <alignment horizontal="right" vertical="center"/>
    </xf>
    <xf numFmtId="4" fontId="5" fillId="3" borderId="2" xfId="5" applyNumberFormat="1" applyFont="1" applyFill="1" applyBorder="1" applyAlignment="1">
      <alignment horizontal="right" vertical="center"/>
    </xf>
    <xf numFmtId="0" fontId="0" fillId="0" borderId="0" xfId="6" applyNumberFormat="1" applyFont="1" applyFill="1" applyBorder="1" applyAlignment="1" applyProtection="1"/>
    <xf numFmtId="2" fontId="5" fillId="2" borderId="14" xfId="3" applyNumberFormat="1" applyFont="1" applyFill="1" applyBorder="1" applyAlignment="1" applyProtection="1">
      <alignment horizontal="left" vertical="center" indent="2"/>
    </xf>
    <xf numFmtId="0" fontId="6" fillId="2" borderId="15" xfId="7" applyNumberFormat="1" applyFont="1" applyFill="1" applyBorder="1" applyAlignment="1" applyProtection="1">
      <alignment horizontal="right" vertical="center"/>
    </xf>
    <xf numFmtId="4" fontId="5" fillId="3" borderId="15" xfId="5" applyNumberFormat="1" applyFont="1" applyBorder="1" applyAlignment="1">
      <alignment horizontal="right" vertical="center"/>
    </xf>
    <xf numFmtId="4" fontId="5" fillId="3" borderId="15" xfId="5" applyNumberFormat="1" applyFont="1" applyFill="1" applyBorder="1" applyAlignment="1">
      <alignment horizontal="right" vertical="center"/>
    </xf>
    <xf numFmtId="0" fontId="6" fillId="2" borderId="16" xfId="7" applyNumberFormat="1" applyFont="1" applyFill="1" applyBorder="1" applyAlignment="1" applyProtection="1">
      <alignment horizontal="right" vertical="center"/>
    </xf>
    <xf numFmtId="0" fontId="5" fillId="2" borderId="14" xfId="8" applyFont="1" applyFill="1" applyBorder="1" applyAlignment="1">
      <alignment horizontal="left" vertical="center" indent="5"/>
    </xf>
    <xf numFmtId="0" fontId="5" fillId="2" borderId="14" xfId="8" applyFont="1" applyFill="1" applyBorder="1" applyAlignment="1">
      <alignment horizontal="left" vertical="center" wrapText="1" indent="5"/>
    </xf>
    <xf numFmtId="0" fontId="5" fillId="4" borderId="14" xfId="9" applyFont="1" applyFill="1" applyBorder="1" applyAlignment="1">
      <alignment horizontal="left" vertical="center" indent="2"/>
    </xf>
    <xf numFmtId="2" fontId="7" fillId="4" borderId="14" xfId="3" applyNumberFormat="1" applyFont="1" applyFill="1" applyBorder="1" applyAlignment="1" applyProtection="1">
      <alignment vertical="center"/>
    </xf>
    <xf numFmtId="0" fontId="11" fillId="2" borderId="15" xfId="4" applyNumberFormat="1" applyFont="1" applyFill="1" applyBorder="1" applyAlignment="1" applyProtection="1">
      <alignment horizontal="right" vertical="center"/>
    </xf>
    <xf numFmtId="4" fontId="5" fillId="4" borderId="15" xfId="5" applyNumberFormat="1" applyFont="1" applyFill="1" applyBorder="1" applyAlignment="1">
      <alignment horizontal="right" vertical="center"/>
    </xf>
    <xf numFmtId="0" fontId="5" fillId="4" borderId="14" xfId="9" applyFont="1" applyFill="1" applyBorder="1" applyAlignment="1">
      <alignment horizontal="left" vertical="center" wrapText="1" indent="2"/>
    </xf>
    <xf numFmtId="2" fontId="7" fillId="2" borderId="14" xfId="3" quotePrefix="1" applyNumberFormat="1" applyFont="1" applyFill="1" applyBorder="1" applyAlignment="1" applyProtection="1">
      <alignment horizontal="left" vertical="center"/>
    </xf>
    <xf numFmtId="4" fontId="15" fillId="3" borderId="15" xfId="5" applyNumberFormat="1" applyFont="1" applyBorder="1" applyAlignment="1">
      <alignment horizontal="right" vertical="center"/>
    </xf>
    <xf numFmtId="4" fontId="6" fillId="3" borderId="15" xfId="5" applyNumberFormat="1" applyFont="1" applyBorder="1" applyAlignment="1">
      <alignment horizontal="right" vertical="center"/>
    </xf>
    <xf numFmtId="4" fontId="17" fillId="3" borderId="15" xfId="3" applyNumberFormat="1" applyFont="1" applyFill="1" applyBorder="1" applyAlignment="1" applyProtection="1">
      <alignment horizontal="right" vertical="center"/>
    </xf>
    <xf numFmtId="0" fontId="6" fillId="3" borderId="15" xfId="7" applyNumberFormat="1" applyFont="1" applyFill="1" applyBorder="1" applyAlignment="1" applyProtection="1">
      <alignment horizontal="right" vertical="center"/>
    </xf>
    <xf numFmtId="2" fontId="6" fillId="2" borderId="14" xfId="3" applyNumberFormat="1" applyFont="1" applyFill="1" applyBorder="1" applyAlignment="1" applyProtection="1">
      <alignment horizontal="left" vertical="center" indent="2"/>
    </xf>
    <xf numFmtId="2" fontId="7" fillId="2" borderId="14" xfId="3" applyNumberFormat="1" applyFont="1" applyFill="1" applyBorder="1" applyAlignment="1" applyProtection="1">
      <alignment vertical="center"/>
    </xf>
    <xf numFmtId="2" fontId="5" fillId="4" borderId="14" xfId="3" applyNumberFormat="1" applyFont="1" applyFill="1" applyBorder="1" applyAlignment="1" applyProtection="1">
      <alignment horizontal="left" vertical="center" indent="2"/>
    </xf>
    <xf numFmtId="2" fontId="5" fillId="2" borderId="14" xfId="3" applyNumberFormat="1" applyFont="1" applyFill="1" applyBorder="1" applyAlignment="1" applyProtection="1">
      <alignment horizontal="left" vertical="center" wrapText="1" indent="2"/>
    </xf>
    <xf numFmtId="2" fontId="7" fillId="2" borderId="14" xfId="3" applyNumberFormat="1" applyFont="1" applyFill="1" applyBorder="1" applyAlignment="1">
      <alignment vertical="center"/>
    </xf>
    <xf numFmtId="2" fontId="7" fillId="4" borderId="17" xfId="3" applyNumberFormat="1" applyFont="1" applyFill="1" applyBorder="1" applyAlignment="1" applyProtection="1">
      <alignment horizontal="left" vertical="center" indent="2"/>
    </xf>
    <xf numFmtId="0" fontId="6" fillId="4" borderId="18" xfId="7" applyNumberFormat="1" applyFont="1" applyFill="1" applyBorder="1" applyAlignment="1" applyProtection="1">
      <alignment horizontal="right" vertical="center"/>
    </xf>
    <xf numFmtId="4" fontId="5" fillId="4" borderId="18" xfId="5" applyNumberFormat="1" applyFont="1" applyFill="1" applyBorder="1" applyAlignment="1">
      <alignment horizontal="right" vertical="center"/>
    </xf>
    <xf numFmtId="0" fontId="6" fillId="4" borderId="19" xfId="7" applyNumberFormat="1" applyFont="1" applyFill="1" applyBorder="1" applyAlignment="1" applyProtection="1">
      <alignment horizontal="right" vertical="center"/>
    </xf>
    <xf numFmtId="2" fontId="7" fillId="2" borderId="20" xfId="3" quotePrefix="1" applyNumberFormat="1" applyFont="1" applyFill="1" applyBorder="1" applyAlignment="1">
      <alignment horizontal="left" vertical="center"/>
    </xf>
    <xf numFmtId="4" fontId="7" fillId="3" borderId="2" xfId="5" applyNumberFormat="1" applyFont="1" applyBorder="1" applyAlignment="1">
      <alignment horizontal="right" vertical="center"/>
    </xf>
    <xf numFmtId="4" fontId="7" fillId="3" borderId="21" xfId="5" applyNumberFormat="1" applyFont="1" applyBorder="1" applyAlignment="1">
      <alignment horizontal="right" vertical="center"/>
    </xf>
    <xf numFmtId="4" fontId="6" fillId="3" borderId="3" xfId="5" applyNumberFormat="1" applyFont="1" applyBorder="1" applyAlignment="1">
      <alignment horizontal="right" vertical="center"/>
    </xf>
    <xf numFmtId="4" fontId="6" fillId="2" borderId="15" xfId="3" applyNumberFormat="1" applyFont="1" applyFill="1" applyBorder="1" applyAlignment="1">
      <alignment horizontal="right" vertical="center"/>
    </xf>
    <xf numFmtId="4" fontId="7" fillId="3" borderId="15" xfId="5" applyNumberFormat="1" applyFont="1" applyBorder="1" applyAlignment="1">
      <alignment horizontal="right" vertical="center"/>
    </xf>
    <xf numFmtId="4" fontId="7" fillId="3" borderId="22" xfId="5" applyNumberFormat="1" applyFont="1" applyBorder="1" applyAlignment="1">
      <alignment horizontal="right" vertical="center"/>
    </xf>
    <xf numFmtId="4" fontId="6" fillId="2" borderId="23" xfId="3" applyNumberFormat="1" applyFont="1" applyFill="1" applyBorder="1" applyAlignment="1">
      <alignment horizontal="right" vertical="center"/>
    </xf>
    <xf numFmtId="0" fontId="5" fillId="2" borderId="14" xfId="3" applyFont="1" applyFill="1" applyBorder="1" applyAlignment="1">
      <alignment vertical="center"/>
    </xf>
    <xf numFmtId="4" fontId="6" fillId="2" borderId="11" xfId="3" applyNumberFormat="1" applyFont="1" applyFill="1" applyBorder="1" applyAlignment="1">
      <alignment horizontal="right" vertical="center"/>
    </xf>
    <xf numFmtId="4" fontId="5" fillId="3" borderId="12" xfId="5" applyNumberFormat="1" applyFont="1" applyBorder="1" applyAlignment="1">
      <alignment horizontal="right" vertical="center"/>
    </xf>
    <xf numFmtId="0" fontId="5" fillId="4" borderId="14" xfId="3" applyFont="1" applyFill="1" applyBorder="1" applyAlignment="1">
      <alignment vertical="center"/>
    </xf>
    <xf numFmtId="4" fontId="5" fillId="3" borderId="22" xfId="5" applyNumberFormat="1" applyFont="1" applyBorder="1" applyAlignment="1">
      <alignment horizontal="right" vertical="center"/>
    </xf>
    <xf numFmtId="2" fontId="7" fillId="2" borderId="14" xfId="3" applyNumberFormat="1" applyFont="1" applyFill="1" applyBorder="1" applyAlignment="1" applyProtection="1">
      <alignment horizontal="left" vertical="center"/>
    </xf>
    <xf numFmtId="4" fontId="10" fillId="2" borderId="15" xfId="3" applyNumberFormat="1" applyFont="1" applyFill="1" applyBorder="1" applyAlignment="1">
      <alignment horizontal="right" vertical="center"/>
    </xf>
    <xf numFmtId="4" fontId="15" fillId="3" borderId="22" xfId="5" applyNumberFormat="1" applyFont="1" applyBorder="1" applyAlignment="1">
      <alignment horizontal="right" vertical="center"/>
    </xf>
    <xf numFmtId="4" fontId="15" fillId="3" borderId="12" xfId="5" applyNumberFormat="1" applyFont="1" applyBorder="1" applyAlignment="1">
      <alignment horizontal="right" vertical="center"/>
    </xf>
    <xf numFmtId="4" fontId="10" fillId="3" borderId="15" xfId="5" applyNumberFormat="1" applyFont="1" applyBorder="1" applyAlignment="1">
      <alignment horizontal="right" vertical="center"/>
    </xf>
    <xf numFmtId="2" fontId="7" fillId="4" borderId="14" xfId="3" applyNumberFormat="1" applyFont="1" applyFill="1" applyBorder="1" applyAlignment="1" applyProtection="1">
      <alignment horizontal="left" vertical="center"/>
    </xf>
    <xf numFmtId="2" fontId="7" fillId="4" borderId="24" xfId="3" applyNumberFormat="1" applyFont="1" applyFill="1" applyBorder="1" applyAlignment="1" applyProtection="1">
      <alignment horizontal="left" vertical="center"/>
    </xf>
    <xf numFmtId="4" fontId="10" fillId="2" borderId="25" xfId="3" applyNumberFormat="1" applyFont="1" applyFill="1" applyBorder="1" applyAlignment="1">
      <alignment horizontal="right" vertical="center"/>
    </xf>
    <xf numFmtId="4" fontId="15" fillId="3" borderId="25" xfId="5" applyNumberFormat="1" applyFont="1" applyBorder="1" applyAlignment="1">
      <alignment horizontal="right" vertical="center"/>
    </xf>
    <xf numFmtId="4" fontId="10" fillId="3" borderId="25" xfId="5" applyNumberFormat="1" applyFont="1" applyBorder="1" applyAlignment="1">
      <alignment horizontal="right" vertical="center"/>
    </xf>
    <xf numFmtId="4" fontId="10" fillId="2" borderId="26" xfId="3" applyNumberFormat="1" applyFont="1" applyFill="1" applyBorder="1" applyAlignment="1">
      <alignment horizontal="right" vertical="center"/>
    </xf>
    <xf numFmtId="0" fontId="11" fillId="4" borderId="17" xfId="0" applyFont="1" applyFill="1" applyBorder="1"/>
    <xf numFmtId="0" fontId="0" fillId="3" borderId="18" xfId="10" applyNumberFormat="1" applyFont="1" applyFill="1" applyBorder="1" applyAlignment="1" applyProtection="1"/>
    <xf numFmtId="0" fontId="0" fillId="3" borderId="28" xfId="10" applyNumberFormat="1" applyFont="1" applyFill="1" applyBorder="1" applyAlignment="1" applyProtection="1"/>
    <xf numFmtId="0" fontId="11" fillId="0" borderId="0" xfId="0" applyFont="1" applyFill="1" applyBorder="1"/>
    <xf numFmtId="0" fontId="0" fillId="0" borderId="0" xfId="10" applyNumberFormat="1" applyFont="1" applyFill="1" applyBorder="1" applyAlignment="1" applyProtection="1"/>
    <xf numFmtId="2" fontId="11" fillId="4" borderId="17" xfId="3" applyNumberFormat="1" applyFont="1" applyFill="1" applyBorder="1" applyAlignment="1" applyProtection="1">
      <alignment horizontal="left" vertical="center"/>
    </xf>
    <xf numFmtId="0" fontId="0" fillId="3" borderId="29" xfId="10" applyNumberFormat="1" applyFont="1" applyFill="1" applyBorder="1" applyAlignment="1" applyProtection="1"/>
    <xf numFmtId="0" fontId="0" fillId="3" borderId="30" xfId="10" applyNumberFormat="1" applyFont="1" applyFill="1" applyBorder="1" applyAlignment="1" applyProtection="1"/>
    <xf numFmtId="0" fontId="0" fillId="5" borderId="0" xfId="0" applyFill="1" applyBorder="1"/>
    <xf numFmtId="0" fontId="4" fillId="5" borderId="0" xfId="10" applyNumberFormat="1" applyFont="1" applyFill="1" applyBorder="1" applyAlignment="1" applyProtection="1"/>
    <xf numFmtId="2" fontId="7" fillId="0" borderId="0" xfId="3" applyNumberFormat="1" applyFont="1" applyFill="1" applyBorder="1" applyAlignment="1">
      <alignment horizontal="right" vertical="center"/>
    </xf>
    <xf numFmtId="2" fontId="7" fillId="0" borderId="0" xfId="3" applyNumberFormat="1" applyFont="1" applyFill="1" applyBorder="1" applyAlignment="1">
      <alignment horizontal="right" vertical="top"/>
    </xf>
    <xf numFmtId="0" fontId="0" fillId="0" borderId="0" xfId="0" applyBorder="1" applyAlignment="1">
      <alignment horizontal="right" vertical="top"/>
    </xf>
    <xf numFmtId="4" fontId="10" fillId="2" borderId="2" xfId="3" applyNumberFormat="1" applyFont="1" applyFill="1" applyBorder="1" applyAlignment="1">
      <alignment horizontal="right" vertical="center"/>
    </xf>
    <xf numFmtId="4" fontId="10" fillId="2" borderId="18" xfId="3" applyNumberFormat="1" applyFont="1" applyFill="1" applyBorder="1" applyAlignment="1">
      <alignment horizontal="right" vertical="center"/>
    </xf>
    <xf numFmtId="0" fontId="6" fillId="0" borderId="0" xfId="3" applyFont="1" applyFill="1" applyBorder="1" applyAlignment="1" applyProtection="1">
      <alignment horizontal="right" vertical="center"/>
    </xf>
    <xf numFmtId="0" fontId="26" fillId="0" borderId="0" xfId="3" applyFont="1" applyAlignment="1">
      <alignment horizontal="left" vertical="top"/>
    </xf>
    <xf numFmtId="0" fontId="0" fillId="0" borderId="0" xfId="0" applyAlignment="1">
      <alignment vertical="top"/>
    </xf>
    <xf numFmtId="0" fontId="29" fillId="0" borderId="0" xfId="3" applyFont="1" applyAlignment="1">
      <alignment horizontal="left" vertical="top"/>
    </xf>
    <xf numFmtId="0" fontId="5" fillId="0" borderId="0" xfId="2" applyFont="1" applyFill="1" applyBorder="1" applyAlignment="1" applyProtection="1">
      <alignment horizontal="left"/>
    </xf>
    <xf numFmtId="4" fontId="4" fillId="0" borderId="38" xfId="39" applyBorder="1"/>
    <xf numFmtId="4" fontId="4" fillId="0" borderId="0" xfId="39" applyBorder="1"/>
    <xf numFmtId="0" fontId="0" fillId="0" borderId="39" xfId="10" applyNumberFormat="1" applyFont="1" applyFill="1" applyBorder="1" applyAlignment="1" applyProtection="1"/>
    <xf numFmtId="0" fontId="4" fillId="0" borderId="39" xfId="10" applyNumberFormat="1" applyFont="1" applyFill="1" applyBorder="1" applyAlignment="1" applyProtection="1"/>
    <xf numFmtId="4" fontId="10" fillId="0" borderId="39" xfId="3" applyNumberFormat="1" applyFont="1" applyFill="1" applyBorder="1" applyAlignment="1">
      <alignment horizontal="right" vertical="center"/>
    </xf>
    <xf numFmtId="4" fontId="4" fillId="0" borderId="39" xfId="39" applyBorder="1"/>
    <xf numFmtId="4" fontId="4" fillId="0" borderId="40" xfId="39" applyBorder="1"/>
    <xf numFmtId="4" fontId="4" fillId="0" borderId="41" xfId="39" applyBorder="1"/>
    <xf numFmtId="4" fontId="4" fillId="0" borderId="42" xfId="39" applyBorder="1"/>
    <xf numFmtId="0" fontId="6" fillId="4" borderId="15" xfId="7" applyNumberFormat="1" applyFont="1" applyFill="1" applyBorder="1" applyAlignment="1" applyProtection="1">
      <alignment horizontal="right" vertical="center"/>
    </xf>
    <xf numFmtId="2" fontId="7" fillId="10" borderId="15" xfId="3" applyNumberFormat="1" applyFont="1" applyFill="1" applyBorder="1" applyAlignment="1">
      <alignment horizontal="center" vertical="center"/>
    </xf>
    <xf numFmtId="4" fontId="6" fillId="2" borderId="15" xfId="39" applyNumberFormat="1" applyFont="1" applyFill="1" applyBorder="1" applyAlignment="1" applyProtection="1">
      <alignment horizontal="right" vertical="center"/>
    </xf>
    <xf numFmtId="164" fontId="6" fillId="2" borderId="15" xfId="39" applyNumberFormat="1" applyFont="1" applyFill="1" applyBorder="1" applyAlignment="1" applyProtection="1">
      <alignment horizontal="right" vertical="center"/>
    </xf>
    <xf numFmtId="3" fontId="6" fillId="2" borderId="15" xfId="39" applyNumberFormat="1" applyFont="1" applyFill="1" applyBorder="1" applyAlignment="1" applyProtection="1">
      <alignment horizontal="right" vertical="center"/>
    </xf>
    <xf numFmtId="3" fontId="6" fillId="2" borderId="15" xfId="7" applyNumberFormat="1" applyFont="1" applyFill="1" applyBorder="1" applyAlignment="1" applyProtection="1">
      <alignment horizontal="right" vertical="center"/>
    </xf>
    <xf numFmtId="0" fontId="36" fillId="0" borderId="0" xfId="0" applyFont="1"/>
    <xf numFmtId="4" fontId="6" fillId="2" borderId="16" xfId="7" applyNumberFormat="1" applyFont="1" applyFill="1" applyBorder="1" applyAlignment="1" applyProtection="1">
      <alignment horizontal="right" vertical="center"/>
    </xf>
    <xf numFmtId="4" fontId="11" fillId="2" borderId="15" xfId="4" applyNumberFormat="1" applyFont="1" applyFill="1" applyBorder="1" applyAlignment="1" applyProtection="1">
      <alignment horizontal="right" vertical="center"/>
    </xf>
    <xf numFmtId="2" fontId="11" fillId="2" borderId="15" xfId="4" applyNumberFormat="1" applyFont="1" applyFill="1" applyBorder="1" applyAlignment="1" applyProtection="1">
      <alignment horizontal="right" vertical="center"/>
    </xf>
    <xf numFmtId="4" fontId="11" fillId="2" borderId="16" xfId="4" applyNumberFormat="1" applyFont="1" applyFill="1" applyBorder="1" applyAlignment="1" applyProtection="1">
      <alignment horizontal="right" vertical="center"/>
    </xf>
    <xf numFmtId="2" fontId="6" fillId="2" borderId="15" xfId="7" applyNumberFormat="1" applyFont="1" applyFill="1" applyBorder="1" applyAlignment="1" applyProtection="1">
      <alignment horizontal="right" vertical="center"/>
    </xf>
    <xf numFmtId="2" fontId="6" fillId="2" borderId="16" xfId="7" applyNumberFormat="1" applyFont="1" applyFill="1" applyBorder="1" applyAlignment="1" applyProtection="1">
      <alignment horizontal="right" vertical="center"/>
    </xf>
    <xf numFmtId="2" fontId="11" fillId="2" borderId="16" xfId="4" applyNumberFormat="1" applyFont="1" applyFill="1" applyBorder="1" applyAlignment="1" applyProtection="1">
      <alignment horizontal="right" vertical="center"/>
    </xf>
    <xf numFmtId="2" fontId="11" fillId="12" borderId="15" xfId="4" applyNumberFormat="1" applyFont="1" applyFill="1" applyBorder="1" applyAlignment="1" applyProtection="1">
      <alignment horizontal="right" vertical="center"/>
    </xf>
    <xf numFmtId="0" fontId="6" fillId="12" borderId="15" xfId="7" applyNumberFormat="1" applyFont="1" applyFill="1" applyBorder="1" applyAlignment="1" applyProtection="1">
      <alignment horizontal="right" vertical="center"/>
    </xf>
    <xf numFmtId="4" fontId="5" fillId="12" borderId="15" xfId="5" applyNumberFormat="1" applyFont="1" applyFill="1" applyBorder="1" applyAlignment="1">
      <alignment horizontal="right" vertical="center"/>
    </xf>
    <xf numFmtId="2" fontId="5" fillId="4" borderId="15" xfId="5" applyNumberFormat="1" applyFont="1" applyFill="1" applyBorder="1" applyAlignment="1">
      <alignment horizontal="right" vertical="center"/>
    </xf>
    <xf numFmtId="4" fontId="6" fillId="2" borderId="15" xfId="7" applyNumberFormat="1" applyFont="1" applyFill="1" applyBorder="1" applyAlignment="1" applyProtection="1">
      <alignment horizontal="right" vertical="center"/>
    </xf>
    <xf numFmtId="2" fontId="37" fillId="13" borderId="15" xfId="0" applyNumberFormat="1" applyFont="1" applyFill="1" applyBorder="1" applyAlignment="1">
      <alignment horizontal="right"/>
    </xf>
    <xf numFmtId="2" fontId="38" fillId="4" borderId="18" xfId="10" applyNumberFormat="1" applyFont="1" applyFill="1" applyBorder="1" applyAlignment="1" applyProtection="1"/>
    <xf numFmtId="2" fontId="38" fillId="4" borderId="29" xfId="10" applyNumberFormat="1" applyFont="1" applyFill="1" applyBorder="1" applyAlignment="1" applyProtection="1"/>
    <xf numFmtId="4" fontId="11" fillId="2" borderId="2" xfId="4" applyNumberFormat="1" applyFont="1" applyFill="1" applyBorder="1" applyAlignment="1" applyProtection="1">
      <alignment horizontal="right" vertical="center"/>
    </xf>
    <xf numFmtId="4" fontId="10" fillId="2" borderId="9" xfId="3" applyNumberFormat="1" applyFont="1" applyFill="1" applyBorder="1" applyAlignment="1">
      <alignment horizontal="right" vertical="center"/>
    </xf>
    <xf numFmtId="4" fontId="39" fillId="2" borderId="15" xfId="4" applyNumberFormat="1" applyFont="1" applyFill="1" applyBorder="1" applyAlignment="1" applyProtection="1">
      <alignment horizontal="right" vertical="center"/>
    </xf>
    <xf numFmtId="4" fontId="0" fillId="0" borderId="47" xfId="39" applyFont="1" applyBorder="1"/>
    <xf numFmtId="4" fontId="0" fillId="0" borderId="38" xfId="39" applyFont="1" applyBorder="1"/>
    <xf numFmtId="4" fontId="0" fillId="0" borderId="47" xfId="39" applyFont="1" applyBorder="1" applyAlignment="1"/>
    <xf numFmtId="4" fontId="0" fillId="0" borderId="0" xfId="0" applyNumberFormat="1"/>
    <xf numFmtId="3" fontId="11" fillId="2" borderId="15" xfId="4" applyNumberFormat="1" applyFont="1" applyFill="1" applyBorder="1" applyAlignment="1" applyProtection="1">
      <alignment horizontal="right" vertical="center"/>
    </xf>
    <xf numFmtId="2" fontId="7" fillId="2" borderId="5" xfId="39" applyNumberFormat="1" applyFont="1" applyFill="1" applyBorder="1" applyAlignment="1" applyProtection="1">
      <alignment horizontal="center" vertical="center"/>
    </xf>
    <xf numFmtId="2" fontId="7" fillId="2" borderId="46" xfId="39" applyNumberFormat="1" applyFont="1" applyFill="1" applyBorder="1" applyAlignment="1" applyProtection="1">
      <alignment horizontal="center" vertical="center"/>
    </xf>
    <xf numFmtId="4" fontId="35" fillId="11" borderId="43" xfId="39" applyFont="1" applyFill="1" applyBorder="1" applyAlignment="1">
      <alignment horizontal="left" vertical="center" wrapText="1"/>
    </xf>
    <xf numFmtId="0" fontId="0" fillId="0" borderId="44" xfId="0" applyBorder="1" applyAlignment="1">
      <alignment horizontal="left" vertical="center" wrapText="1"/>
    </xf>
    <xf numFmtId="0" fontId="0" fillId="0" borderId="45" xfId="0" applyBorder="1" applyAlignment="1">
      <alignment horizontal="left" vertical="center" wrapText="1"/>
    </xf>
    <xf numFmtId="0" fontId="26" fillId="0" borderId="0" xfId="3" applyFont="1" applyBorder="1" applyAlignment="1">
      <alignment horizontal="left" vertical="top" wrapText="1"/>
    </xf>
    <xf numFmtId="0" fontId="2" fillId="0" borderId="0" xfId="1" applyFont="1" applyAlignment="1">
      <alignment horizontal="left" vertical="center"/>
    </xf>
    <xf numFmtId="2" fontId="7" fillId="2" borderId="5" xfId="3" applyNumberFormat="1" applyFont="1" applyFill="1" applyBorder="1" applyAlignment="1" applyProtection="1">
      <alignment horizontal="center" vertical="center"/>
    </xf>
    <xf numFmtId="2" fontId="7" fillId="2" borderId="6" xfId="3" applyNumberFormat="1" applyFont="1" applyFill="1" applyBorder="1" applyAlignment="1" applyProtection="1">
      <alignment horizontal="center" vertical="center"/>
    </xf>
    <xf numFmtId="2" fontId="7" fillId="2" borderId="7" xfId="3" applyNumberFormat="1" applyFont="1" applyFill="1" applyBorder="1" applyAlignment="1" applyProtection="1">
      <alignment horizontal="center" vertical="center"/>
    </xf>
    <xf numFmtId="4" fontId="24" fillId="2" borderId="31" xfId="3" applyNumberFormat="1" applyFont="1" applyFill="1" applyBorder="1" applyAlignment="1">
      <alignment horizontal="right" vertical="center"/>
    </xf>
    <xf numFmtId="0" fontId="0" fillId="0" borderId="32" xfId="0" applyBorder="1" applyAlignment="1">
      <alignment horizontal="right" vertical="center"/>
    </xf>
    <xf numFmtId="4" fontId="24" fillId="2" borderId="33" xfId="3" applyNumberFormat="1" applyFont="1" applyFill="1" applyBorder="1" applyAlignment="1">
      <alignment horizontal="right" vertical="center"/>
    </xf>
    <xf numFmtId="4" fontId="24" fillId="2" borderId="34" xfId="3" applyNumberFormat="1" applyFont="1" applyFill="1" applyBorder="1" applyAlignment="1">
      <alignment horizontal="right" vertical="center"/>
    </xf>
    <xf numFmtId="4" fontId="24" fillId="2" borderId="33" xfId="3" applyNumberFormat="1" applyFont="1" applyFill="1" applyBorder="1" applyAlignment="1">
      <alignment horizontal="right" vertical="center" wrapText="1"/>
    </xf>
    <xf numFmtId="0" fontId="0" fillId="0" borderId="34" xfId="0" applyBorder="1" applyAlignment="1">
      <alignment horizontal="right" vertical="center" wrapText="1"/>
    </xf>
    <xf numFmtId="4" fontId="24" fillId="2" borderId="35" xfId="3" applyNumberFormat="1" applyFont="1" applyFill="1" applyBorder="1" applyAlignment="1">
      <alignment horizontal="right" vertical="center"/>
    </xf>
    <xf numFmtId="4" fontId="24" fillId="2" borderId="36" xfId="3" applyNumberFormat="1" applyFont="1" applyFill="1" applyBorder="1" applyAlignment="1">
      <alignment horizontal="right" vertical="center"/>
    </xf>
    <xf numFmtId="3" fontId="0" fillId="0" borderId="0" xfId="0" applyNumberFormat="1"/>
    <xf numFmtId="0" fontId="42" fillId="0" borderId="0" xfId="0" applyFont="1" applyAlignment="1">
      <alignment wrapText="1"/>
    </xf>
    <xf numFmtId="0" fontId="0" fillId="0" borderId="0" xfId="0" applyAlignment="1">
      <alignment wrapText="1"/>
    </xf>
    <xf numFmtId="0" fontId="0" fillId="0" borderId="39" xfId="0" applyBorder="1" applyAlignment="1">
      <alignment wrapText="1"/>
    </xf>
  </cellXfs>
  <cellStyles count="44">
    <cellStyle name="2x indented GHG Textfiels" xfId="9"/>
    <cellStyle name="5x indented GHG Textfiels" xfId="8"/>
    <cellStyle name="5x indented GHG Textfiels 2" xfId="11"/>
    <cellStyle name="AggblueBoldCels" xfId="12"/>
    <cellStyle name="AggblueCels" xfId="13"/>
    <cellStyle name="AggblueCels_1x" xfId="7"/>
    <cellStyle name="AggblueCels_bold_T2x" xfId="4"/>
    <cellStyle name="AggBoldCells" xfId="14"/>
    <cellStyle name="AggCels" xfId="15"/>
    <cellStyle name="AggGreen" xfId="16"/>
    <cellStyle name="AggGreen12" xfId="17"/>
    <cellStyle name="AggOrange" xfId="18"/>
    <cellStyle name="AggOrange9" xfId="19"/>
    <cellStyle name="AggOrangeLB_2x" xfId="20"/>
    <cellStyle name="AggOrangeLBorder" xfId="21"/>
    <cellStyle name="AggOrangeRBorder" xfId="22"/>
    <cellStyle name="Bold GHG Numbers (0.00)" xfId="41"/>
    <cellStyle name="Constants" xfId="2"/>
    <cellStyle name="CustomCellsOrange" xfId="23"/>
    <cellStyle name="CustomizationCells" xfId="24"/>
    <cellStyle name="CustomizationGreenCells" xfId="25"/>
    <cellStyle name="DocBox_EmptyRow" xfId="26"/>
    <cellStyle name="Empty_B_border" xfId="10"/>
    <cellStyle name="Empty_L_border" xfId="6"/>
    <cellStyle name="Headline" xfId="1"/>
    <cellStyle name="InputCells" xfId="27"/>
    <cellStyle name="InputCells12" xfId="28"/>
    <cellStyle name="IntCells" xfId="29"/>
    <cellStyle name="KP_thin_border_dark_grey" xfId="30"/>
    <cellStyle name="Normal 2" xfId="31"/>
    <cellStyle name="Normal 3" xfId="40"/>
    <cellStyle name="Normal GHG Numbers (0.00)" xfId="32"/>
    <cellStyle name="Normal GHG Textfiels Bold" xfId="33"/>
    <cellStyle name="Normal GHG whole table" xfId="34"/>
    <cellStyle name="Normal GHG-Shade" xfId="5"/>
    <cellStyle name="Normal GHG-Shade 2" xfId="35"/>
    <cellStyle name="Normál_Munka1" xfId="36"/>
    <cellStyle name="Normální" xfId="0" builtinId="0"/>
    <cellStyle name="Pattern" xfId="42"/>
    <cellStyle name="Shade" xfId="37"/>
    <cellStyle name="Standard 2" xfId="39"/>
    <cellStyle name="Standard 3" xfId="43"/>
    <cellStyle name="Гиперссылка" xfId="38"/>
    <cellStyle name="Обычный_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FCCC/CRFReporter2/Template/FromCustomer/LULUCF%20module%20-%20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20Files/UNFCCC/CRF%20Reporter/CRFReport-templateK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Ivo/AppData/Local/Temp/Temp3_Revised_Guidelines_documents.zip/Revised_Guidelines_documents/CRF%20Reporter%20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ernandez/Downloads/set_3_cross-sectoral_final_16no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NIR-1"/>
      <sheetName val="NIR-2"/>
      <sheetName val="NIR-3"/>
      <sheetName val="5(KP)"/>
      <sheetName val="5(KP-I)A.1.1"/>
      <sheetName val="5(KP-I)A.1.2"/>
      <sheetName val="5(KP-I)A.1.3"/>
      <sheetName val="5(KP-I)A.2."/>
      <sheetName val="5(KP-I)A.2.1"/>
      <sheetName val="5(KP-I)B.1"/>
      <sheetName val="5(KP-I)B.2"/>
      <sheetName val="5(KP-I)B.3"/>
      <sheetName val="5(KP-I)B.4"/>
      <sheetName val="5(KP-II)1"/>
      <sheetName val="5(KP-II)2"/>
      <sheetName val="5(KP-II)3"/>
      <sheetName val="5(KP-II)4"/>
      <sheetName val="5(KP-II)5"/>
      <sheetName val="Accounting"/>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1.As1"/>
      <sheetName val="Summary1.As2"/>
      <sheetName val="Summary1.As3"/>
      <sheetName val="Summary2"/>
      <sheetName val="Summary3s1"/>
      <sheetName val="Summary3s2"/>
      <sheetName val="Table 6"/>
      <sheetName val="Table7"/>
      <sheetName val="Table8s1"/>
      <sheetName val="Table8s2"/>
      <sheetName val="Table8s3"/>
      <sheetName val="Table8s4"/>
      <sheetName val="Table9"/>
      <sheetName val="Table 10s1"/>
      <sheetName val="Table10s2"/>
      <sheetName val="Table10s3"/>
      <sheetName val="Table10s4"/>
      <sheetName val="Table10s5"/>
      <sheetName val="Table10s6"/>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99"/>
  <sheetViews>
    <sheetView showGridLines="0" tabSelected="1" zoomScaleNormal="100" zoomScaleSheetLayoutView="100" workbookViewId="0">
      <selection activeCell="A102" sqref="A102"/>
    </sheetView>
  </sheetViews>
  <sheetFormatPr defaultColWidth="8" defaultRowHeight="12.75" x14ac:dyDescent="0.2"/>
  <cols>
    <col min="1" max="1" width="45.7109375" customWidth="1"/>
    <col min="2" max="2" width="11.7109375" customWidth="1"/>
    <col min="3" max="3" width="11" customWidth="1"/>
    <col min="4" max="4" width="10.85546875" customWidth="1"/>
    <col min="5" max="5" width="12.7109375" customWidth="1"/>
    <col min="6" max="6" width="11.140625" customWidth="1"/>
    <col min="7" max="9" width="10.28515625" customWidth="1"/>
    <col min="10" max="10" width="11.28515625" customWidth="1"/>
    <col min="11" max="11" width="1.28515625" customWidth="1"/>
    <col min="12" max="12" width="9.42578125" customWidth="1"/>
    <col min="13" max="13" width="9.28515625" customWidth="1"/>
    <col min="14" max="14" width="10.140625" bestFit="1" customWidth="1"/>
    <col min="15" max="15" width="8.5703125" customWidth="1"/>
    <col min="16" max="16" width="9.140625" bestFit="1" customWidth="1"/>
  </cols>
  <sheetData>
    <row r="1" spans="1:14" ht="17.25" x14ac:dyDescent="0.2">
      <c r="A1" s="129" t="s">
        <v>0</v>
      </c>
      <c r="B1" s="129"/>
      <c r="C1" s="129"/>
      <c r="D1" s="129"/>
      <c r="E1" s="129"/>
      <c r="J1" s="83" t="s">
        <v>1</v>
      </c>
      <c r="L1" s="99">
        <v>2015</v>
      </c>
    </row>
    <row r="2" spans="1:14" ht="15.75" x14ac:dyDescent="0.2">
      <c r="A2" s="1" t="s">
        <v>2</v>
      </c>
      <c r="J2" s="83" t="s">
        <v>3</v>
      </c>
    </row>
    <row r="3" spans="1:14" x14ac:dyDescent="0.2">
      <c r="J3" s="83" t="s">
        <v>4</v>
      </c>
    </row>
    <row r="4" spans="1:14" ht="13.5" thickBot="1" x14ac:dyDescent="0.25">
      <c r="J4" s="2"/>
    </row>
    <row r="5" spans="1:14" ht="48" x14ac:dyDescent="0.2">
      <c r="A5" s="3" t="s">
        <v>5</v>
      </c>
      <c r="B5" s="4" t="s">
        <v>6</v>
      </c>
      <c r="C5" s="4" t="s">
        <v>7</v>
      </c>
      <c r="D5" s="4" t="s">
        <v>8</v>
      </c>
      <c r="E5" s="4" t="s">
        <v>9</v>
      </c>
      <c r="F5" s="4" t="s">
        <v>10</v>
      </c>
      <c r="G5" s="4" t="s">
        <v>11</v>
      </c>
      <c r="H5" s="5" t="s">
        <v>12</v>
      </c>
      <c r="I5" s="4" t="s">
        <v>13</v>
      </c>
      <c r="J5" s="6" t="s">
        <v>14</v>
      </c>
      <c r="L5" s="94" t="s">
        <v>82</v>
      </c>
      <c r="M5" s="94" t="s">
        <v>83</v>
      </c>
    </row>
    <row r="6" spans="1:14" ht="14.25" thickBot="1" x14ac:dyDescent="0.25">
      <c r="A6" s="7" t="s">
        <v>15</v>
      </c>
      <c r="B6" s="130" t="s">
        <v>16</v>
      </c>
      <c r="C6" s="131"/>
      <c r="D6" s="131"/>
      <c r="E6" s="131"/>
      <c r="F6" s="131"/>
      <c r="G6" s="131"/>
      <c r="H6" s="131"/>
      <c r="I6" s="131"/>
      <c r="J6" s="132"/>
      <c r="L6" s="123" t="s">
        <v>85</v>
      </c>
      <c r="M6" s="124"/>
    </row>
    <row r="7" spans="1:14" ht="15.75" thickTop="1" thickBot="1" x14ac:dyDescent="0.25">
      <c r="A7" s="8" t="s">
        <v>17</v>
      </c>
      <c r="B7" s="116">
        <f>B8+B19+B28+B39+B48</f>
        <v>92532.178599099003</v>
      </c>
      <c r="C7" s="116">
        <f t="shared" ref="C7:J7" si="0">C8+C19+C28+C39+C48</f>
        <v>13010.437569087933</v>
      </c>
      <c r="D7" s="116">
        <f t="shared" si="0"/>
        <v>5526.3544040711568</v>
      </c>
      <c r="E7" s="116">
        <f t="shared" si="0"/>
        <v>3053.121246900022</v>
      </c>
      <c r="F7" s="116">
        <f t="shared" si="0"/>
        <v>3.7847316369339823</v>
      </c>
      <c r="G7" s="116">
        <f t="shared" si="0"/>
        <v>102.33143195999956</v>
      </c>
      <c r="H7" s="116">
        <f>H8+H19+H28+H39+H48</f>
        <v>0</v>
      </c>
      <c r="I7" s="116">
        <f t="shared" si="0"/>
        <v>4.5064000000000082</v>
      </c>
      <c r="J7" s="116">
        <f t="shared" si="0"/>
        <v>114232.71438275505</v>
      </c>
      <c r="L7" s="17"/>
      <c r="M7" s="17"/>
    </row>
    <row r="8" spans="1:14" x14ac:dyDescent="0.2">
      <c r="A8" s="9" t="s">
        <v>18</v>
      </c>
      <c r="B8" s="115">
        <f>B9+B15</f>
        <v>89207.572037753504</v>
      </c>
      <c r="C8" s="115">
        <f t="shared" ref="C8:D8" si="1">C9+C15</f>
        <v>4091.2333952548547</v>
      </c>
      <c r="D8" s="115">
        <f t="shared" si="1"/>
        <v>769.21270734415657</v>
      </c>
      <c r="E8" s="10"/>
      <c r="F8" s="10"/>
      <c r="G8" s="11"/>
      <c r="H8" s="11"/>
      <c r="I8" s="12"/>
      <c r="J8" s="115">
        <f t="shared" ref="J8" si="2">J9+J15</f>
        <v>94068.018140352506</v>
      </c>
      <c r="K8" s="13"/>
      <c r="L8" s="122">
        <f>L9</f>
        <v>53279.24</v>
      </c>
      <c r="M8" s="122">
        <f>M9+M15</f>
        <v>40788.778140352515</v>
      </c>
      <c r="N8" s="141"/>
    </row>
    <row r="9" spans="1:14" x14ac:dyDescent="0.2">
      <c r="A9" s="14" t="s">
        <v>19</v>
      </c>
      <c r="B9" s="95">
        <f>SUM(B10:B14)</f>
        <v>89024.121037753503</v>
      </c>
      <c r="C9" s="95">
        <f t="shared" ref="C9:D9" si="3">SUM(C10:C14)</f>
        <v>680.27089525485474</v>
      </c>
      <c r="D9" s="95">
        <f t="shared" si="3"/>
        <v>769.18662116915652</v>
      </c>
      <c r="E9" s="16"/>
      <c r="F9" s="16"/>
      <c r="G9" s="16"/>
      <c r="H9" s="16"/>
      <c r="I9" s="17"/>
      <c r="J9" s="95">
        <f>SUM(B9:D9)</f>
        <v>90473.578554177511</v>
      </c>
      <c r="K9" s="13"/>
      <c r="L9" s="98">
        <v>53279.24</v>
      </c>
      <c r="M9" s="98">
        <f>J9-L9</f>
        <v>37194.338554177513</v>
      </c>
      <c r="N9" s="141"/>
    </row>
    <row r="10" spans="1:14" x14ac:dyDescent="0.2">
      <c r="A10" s="19" t="s">
        <v>20</v>
      </c>
      <c r="B10" s="95">
        <v>51174</v>
      </c>
      <c r="C10" s="95">
        <v>27.770624999999999</v>
      </c>
      <c r="D10" s="95">
        <v>231.37018</v>
      </c>
      <c r="E10" s="16"/>
      <c r="F10" s="16"/>
      <c r="G10" s="16"/>
      <c r="H10" s="16"/>
      <c r="I10" s="17"/>
      <c r="J10" s="95">
        <f t="shared" ref="J10:J17" si="4">SUM(B10:D10)</f>
        <v>51433.140804999995</v>
      </c>
      <c r="K10" s="13"/>
      <c r="L10" s="15" t="s">
        <v>95</v>
      </c>
      <c r="M10" s="111" t="s">
        <v>95</v>
      </c>
      <c r="N10" s="141"/>
    </row>
    <row r="11" spans="1:14" x14ac:dyDescent="0.2">
      <c r="A11" s="19" t="s">
        <v>21</v>
      </c>
      <c r="B11" s="95">
        <v>9633.6</v>
      </c>
      <c r="C11" s="95">
        <v>33.904074999999999</v>
      </c>
      <c r="D11" s="95">
        <v>52.401511999999997</v>
      </c>
      <c r="E11" s="16"/>
      <c r="F11" s="16"/>
      <c r="G11" s="16"/>
      <c r="H11" s="16"/>
      <c r="I11" s="17"/>
      <c r="J11" s="95">
        <f t="shared" si="4"/>
        <v>9719.9055870000011</v>
      </c>
      <c r="K11" s="13"/>
      <c r="L11" s="15" t="s">
        <v>95</v>
      </c>
      <c r="M11" s="111" t="s">
        <v>95</v>
      </c>
      <c r="N11" s="141"/>
    </row>
    <row r="12" spans="1:14" x14ac:dyDescent="0.2">
      <c r="A12" s="19" t="s">
        <v>22</v>
      </c>
      <c r="B12" s="95">
        <v>18156.900537753514</v>
      </c>
      <c r="C12" s="95">
        <v>26.086182754854754</v>
      </c>
      <c r="D12" s="95">
        <v>378.17769216915644</v>
      </c>
      <c r="E12" s="16"/>
      <c r="F12" s="16"/>
      <c r="G12" s="16"/>
      <c r="H12" s="16"/>
      <c r="I12" s="17"/>
      <c r="J12" s="95">
        <f t="shared" si="4"/>
        <v>18561.164412677525</v>
      </c>
      <c r="K12" s="13"/>
      <c r="L12" s="15" t="s">
        <v>95</v>
      </c>
      <c r="M12" s="111" t="s">
        <v>95</v>
      </c>
      <c r="N12" s="141"/>
    </row>
    <row r="13" spans="1:14" x14ac:dyDescent="0.2">
      <c r="A13" s="19" t="s">
        <v>23</v>
      </c>
      <c r="B13" s="95">
        <v>9748.15</v>
      </c>
      <c r="C13" s="95">
        <v>591.74712499999998</v>
      </c>
      <c r="D13" s="95">
        <v>98.211710999999994</v>
      </c>
      <c r="E13" s="16"/>
      <c r="F13" s="16"/>
      <c r="G13" s="16"/>
      <c r="H13" s="16"/>
      <c r="I13" s="17"/>
      <c r="J13" s="95">
        <f t="shared" si="4"/>
        <v>10438.108835999999</v>
      </c>
      <c r="K13" s="13"/>
      <c r="L13" s="15" t="s">
        <v>95</v>
      </c>
      <c r="M13" s="111" t="s">
        <v>95</v>
      </c>
      <c r="N13" s="141"/>
    </row>
    <row r="14" spans="1:14" x14ac:dyDescent="0.2">
      <c r="A14" s="19" t="s">
        <v>24</v>
      </c>
      <c r="B14" s="95">
        <v>311.47049999999996</v>
      </c>
      <c r="C14" s="95">
        <v>0.76288750000000005</v>
      </c>
      <c r="D14" s="95">
        <v>9.0255259999999993</v>
      </c>
      <c r="E14" s="16"/>
      <c r="F14" s="16"/>
      <c r="G14" s="16"/>
      <c r="H14" s="16"/>
      <c r="I14" s="17"/>
      <c r="J14" s="95">
        <f t="shared" si="4"/>
        <v>321.25891349999995</v>
      </c>
      <c r="K14" s="13"/>
      <c r="L14" s="15" t="s">
        <v>95</v>
      </c>
      <c r="M14" s="111" t="s">
        <v>95</v>
      </c>
      <c r="N14" s="141"/>
    </row>
    <row r="15" spans="1:14" x14ac:dyDescent="0.2">
      <c r="A15" s="14" t="s">
        <v>25</v>
      </c>
      <c r="B15" s="95">
        <f>SUM(B16:B17)</f>
        <v>183.45099999999996</v>
      </c>
      <c r="C15" s="95">
        <f t="shared" ref="C15:D15" si="5">SUM(C16:C17)</f>
        <v>3410.9625000000001</v>
      </c>
      <c r="D15" s="96">
        <f t="shared" si="5"/>
        <v>2.6086175E-2</v>
      </c>
      <c r="E15" s="16"/>
      <c r="F15" s="16"/>
      <c r="G15" s="16"/>
      <c r="H15" s="16"/>
      <c r="I15" s="17"/>
      <c r="J15" s="95">
        <f t="shared" si="4"/>
        <v>3594.4395861749999</v>
      </c>
      <c r="K15" s="13"/>
      <c r="L15" s="15" t="s">
        <v>86</v>
      </c>
      <c r="M15" s="111">
        <f>J15</f>
        <v>3594.4395861749999</v>
      </c>
      <c r="N15" s="141"/>
    </row>
    <row r="16" spans="1:14" x14ac:dyDescent="0.2">
      <c r="A16" s="19" t="s">
        <v>26</v>
      </c>
      <c r="B16" s="95">
        <v>177.52499999999998</v>
      </c>
      <c r="C16" s="95">
        <v>2881</v>
      </c>
      <c r="D16" s="97"/>
      <c r="E16" s="16"/>
      <c r="F16" s="16"/>
      <c r="G16" s="16"/>
      <c r="H16" s="16"/>
      <c r="I16" s="17"/>
      <c r="J16" s="95">
        <f t="shared" si="4"/>
        <v>3058.5250000000001</v>
      </c>
      <c r="K16" s="13"/>
      <c r="L16" s="15" t="s">
        <v>86</v>
      </c>
      <c r="M16" s="111">
        <f>J16</f>
        <v>3058.5250000000001</v>
      </c>
      <c r="N16" s="141"/>
    </row>
    <row r="17" spans="1:16" ht="24" x14ac:dyDescent="0.2">
      <c r="A17" s="20" t="s">
        <v>27</v>
      </c>
      <c r="B17" s="95">
        <v>5.9260000000000002</v>
      </c>
      <c r="C17" s="95">
        <v>529.96250000000009</v>
      </c>
      <c r="D17" s="96">
        <v>2.6086175E-2</v>
      </c>
      <c r="E17" s="16"/>
      <c r="F17" s="16"/>
      <c r="G17" s="16"/>
      <c r="H17" s="16"/>
      <c r="I17" s="17"/>
      <c r="J17" s="95">
        <f t="shared" si="4"/>
        <v>535.91458617500018</v>
      </c>
      <c r="K17" s="13"/>
      <c r="L17" s="15" t="s">
        <v>86</v>
      </c>
      <c r="M17" s="111">
        <f>J17</f>
        <v>535.91458617500018</v>
      </c>
      <c r="N17" s="141"/>
    </row>
    <row r="18" spans="1:16" ht="13.5" x14ac:dyDescent="0.2">
      <c r="A18" s="21" t="s">
        <v>28</v>
      </c>
      <c r="B18" s="15" t="s">
        <v>86</v>
      </c>
      <c r="C18" s="16"/>
      <c r="D18" s="16"/>
      <c r="E18" s="16"/>
      <c r="F18" s="16"/>
      <c r="G18" s="16"/>
      <c r="H18" s="16"/>
      <c r="I18" s="17"/>
      <c r="J18" s="95" t="s">
        <v>86</v>
      </c>
      <c r="K18" s="13"/>
      <c r="L18" s="15" t="s">
        <v>86</v>
      </c>
      <c r="M18" s="111" t="str">
        <f>J18</f>
        <v>NO</v>
      </c>
      <c r="N18" s="141"/>
    </row>
    <row r="19" spans="1:16" x14ac:dyDescent="0.2">
      <c r="A19" s="22" t="s">
        <v>29</v>
      </c>
      <c r="B19" s="102">
        <v>10861.962000000016</v>
      </c>
      <c r="C19" s="102">
        <v>590.0500000000028</v>
      </c>
      <c r="D19" s="102">
        <v>529.5460000000046</v>
      </c>
      <c r="E19" s="102">
        <v>3053.121246900022</v>
      </c>
      <c r="F19" s="102">
        <v>3.7847316369339823</v>
      </c>
      <c r="G19" s="102">
        <v>102.33143195999956</v>
      </c>
      <c r="H19" s="107"/>
      <c r="I19" s="102">
        <v>4.5064000000000082</v>
      </c>
      <c r="J19" s="95">
        <f>SUM(B19:I19)</f>
        <v>15145.301810496978</v>
      </c>
      <c r="K19" s="13"/>
      <c r="L19" s="101">
        <f>SUM(L20:L27)</f>
        <v>9334.1520000000019</v>
      </c>
      <c r="M19" s="101">
        <f>SUM(M20:M27)</f>
        <v>5811.149810496976</v>
      </c>
      <c r="N19" s="141"/>
    </row>
    <row r="20" spans="1:16" x14ac:dyDescent="0.2">
      <c r="A20" s="21" t="s">
        <v>30</v>
      </c>
      <c r="B20" s="104">
        <v>2299.9500000000116</v>
      </c>
      <c r="C20" s="108"/>
      <c r="D20" s="108"/>
      <c r="E20" s="109"/>
      <c r="F20" s="109"/>
      <c r="G20" s="109"/>
      <c r="H20" s="109"/>
      <c r="I20" s="109"/>
      <c r="J20" s="95">
        <f t="shared" ref="J20:J26" si="6">SUM(B20:I20)</f>
        <v>2299.9500000000116</v>
      </c>
      <c r="K20" s="13"/>
      <c r="L20" s="15">
        <v>2215.4400000000023</v>
      </c>
      <c r="M20" s="111">
        <f>J20-L20</f>
        <v>84.510000000009313</v>
      </c>
      <c r="N20" s="141"/>
      <c r="P20" s="121"/>
    </row>
    <row r="21" spans="1:16" x14ac:dyDescent="0.2">
      <c r="A21" s="21" t="s">
        <v>31</v>
      </c>
      <c r="B21" s="104">
        <v>1895.3450000000012</v>
      </c>
      <c r="C21" s="104">
        <v>49.300000000000033</v>
      </c>
      <c r="D21" s="104">
        <v>306.04600000000454</v>
      </c>
      <c r="E21" s="109"/>
      <c r="F21" s="109"/>
      <c r="G21" s="109"/>
      <c r="H21" s="109"/>
      <c r="I21" s="109"/>
      <c r="J21" s="95">
        <f t="shared" si="6"/>
        <v>2250.6910000000057</v>
      </c>
      <c r="K21" s="13"/>
      <c r="L21" s="15">
        <v>1281.3030000000001</v>
      </c>
      <c r="M21" s="111">
        <f>J21-L21</f>
        <v>969.3880000000056</v>
      </c>
      <c r="N21" s="141"/>
      <c r="P21" s="121"/>
    </row>
    <row r="22" spans="1:16" x14ac:dyDescent="0.2">
      <c r="A22" s="21" t="s">
        <v>32</v>
      </c>
      <c r="B22" s="104">
        <v>6552.5650000000023</v>
      </c>
      <c r="C22" s="104">
        <v>540.75000000000273</v>
      </c>
      <c r="D22" s="108"/>
      <c r="E22" s="109"/>
      <c r="F22" s="108"/>
      <c r="G22" s="108"/>
      <c r="H22" s="108"/>
      <c r="I22" s="108"/>
      <c r="J22" s="95">
        <f t="shared" si="6"/>
        <v>7093.3150000000051</v>
      </c>
      <c r="K22" s="13"/>
      <c r="L22" s="15">
        <v>5837.4090000000006</v>
      </c>
      <c r="M22" s="111">
        <f>J22-L22</f>
        <v>1255.9060000000045</v>
      </c>
      <c r="N22" s="141"/>
    </row>
    <row r="23" spans="1:16" x14ac:dyDescent="0.2">
      <c r="A23" s="25" t="s">
        <v>33</v>
      </c>
      <c r="B23" s="104">
        <v>114.10200000000032</v>
      </c>
      <c r="C23" s="108"/>
      <c r="D23" s="108"/>
      <c r="E23" s="109"/>
      <c r="F23" s="109"/>
      <c r="G23" s="109"/>
      <c r="H23" s="109"/>
      <c r="I23" s="109"/>
      <c r="J23" s="95">
        <f t="shared" si="6"/>
        <v>114.10200000000032</v>
      </c>
      <c r="K23" s="13"/>
      <c r="L23" s="15" t="s">
        <v>86</v>
      </c>
      <c r="M23" s="111">
        <f t="shared" ref="M23:M25" si="7">J23</f>
        <v>114.10200000000032</v>
      </c>
      <c r="N23" s="141"/>
    </row>
    <row r="24" spans="1:16" x14ac:dyDescent="0.2">
      <c r="A24" s="25" t="s">
        <v>34</v>
      </c>
      <c r="B24" s="108"/>
      <c r="C24" s="108"/>
      <c r="D24" s="108"/>
      <c r="E24" s="109"/>
      <c r="F24" s="109"/>
      <c r="G24" s="110">
        <v>21.887999999999533</v>
      </c>
      <c r="H24" s="109"/>
      <c r="I24" s="24">
        <v>4.5064000000000082</v>
      </c>
      <c r="J24" s="95">
        <f t="shared" si="6"/>
        <v>26.394399999999543</v>
      </c>
      <c r="K24" s="13"/>
      <c r="L24" s="15" t="s">
        <v>86</v>
      </c>
      <c r="M24" s="111">
        <f t="shared" si="7"/>
        <v>26.394399999999543</v>
      </c>
      <c r="N24" s="141"/>
    </row>
    <row r="25" spans="1:16" x14ac:dyDescent="0.2">
      <c r="A25" s="25" t="s">
        <v>35</v>
      </c>
      <c r="B25" s="108"/>
      <c r="C25" s="108"/>
      <c r="D25" s="108"/>
      <c r="E25" s="110">
        <v>3053.121246900022</v>
      </c>
      <c r="F25" s="110">
        <v>3.7847316369339823</v>
      </c>
      <c r="G25" s="109"/>
      <c r="H25" s="109"/>
      <c r="I25" s="109"/>
      <c r="J25" s="95">
        <f t="shared" si="6"/>
        <v>3056.9059785369559</v>
      </c>
      <c r="K25" s="13"/>
      <c r="L25" s="15" t="s">
        <v>86</v>
      </c>
      <c r="M25" s="111">
        <f t="shared" si="7"/>
        <v>3056.9059785369559</v>
      </c>
      <c r="N25" s="141"/>
    </row>
    <row r="26" spans="1:16" x14ac:dyDescent="0.2">
      <c r="A26" s="25" t="s">
        <v>36</v>
      </c>
      <c r="B26" s="108"/>
      <c r="C26" s="108"/>
      <c r="D26" s="104">
        <v>223.5</v>
      </c>
      <c r="E26" s="108"/>
      <c r="F26" s="108"/>
      <c r="G26" s="104">
        <v>80.443431960000026</v>
      </c>
      <c r="H26" s="108"/>
      <c r="I26" s="109"/>
      <c r="J26" s="95">
        <f t="shared" si="6"/>
        <v>303.94343196</v>
      </c>
      <c r="K26" s="13"/>
      <c r="L26" s="15" t="s">
        <v>86</v>
      </c>
      <c r="M26" s="111">
        <f>J26</f>
        <v>303.94343196</v>
      </c>
      <c r="N26" s="141"/>
    </row>
    <row r="27" spans="1:16" x14ac:dyDescent="0.2">
      <c r="A27" s="21" t="s">
        <v>37</v>
      </c>
      <c r="B27" s="108"/>
      <c r="C27" s="108"/>
      <c r="D27" s="108"/>
      <c r="E27" s="108"/>
      <c r="F27" s="108"/>
      <c r="G27" s="108"/>
      <c r="H27" s="108"/>
      <c r="I27" s="109"/>
      <c r="J27" s="95" t="s">
        <v>86</v>
      </c>
      <c r="K27" s="13"/>
      <c r="L27" s="15" t="s">
        <v>86</v>
      </c>
      <c r="M27" s="15" t="s">
        <v>86</v>
      </c>
      <c r="N27" s="141"/>
    </row>
    <row r="28" spans="1:16" x14ac:dyDescent="0.2">
      <c r="A28" s="26" t="s">
        <v>38</v>
      </c>
      <c r="B28" s="101">
        <f>B35+B36</f>
        <v>207</v>
      </c>
      <c r="C28" s="102">
        <f>C29+C30</f>
        <v>3613.3454525580737</v>
      </c>
      <c r="D28" s="102">
        <f>D30+D32</f>
        <v>3963.6183995651309</v>
      </c>
      <c r="E28" s="27"/>
      <c r="F28" s="27"/>
      <c r="G28" s="27"/>
      <c r="H28" s="27"/>
      <c r="I28" s="17"/>
      <c r="J28" s="103">
        <f>B28+C28+D28</f>
        <v>7783.9638521232046</v>
      </c>
      <c r="K28" s="13"/>
      <c r="L28" s="23" t="s">
        <v>86</v>
      </c>
      <c r="M28" s="102">
        <f>J28</f>
        <v>7783.9638521232046</v>
      </c>
      <c r="N28" s="141"/>
    </row>
    <row r="29" spans="1:16" x14ac:dyDescent="0.2">
      <c r="A29" s="14" t="s">
        <v>39</v>
      </c>
      <c r="B29" s="16"/>
      <c r="C29" s="104">
        <v>2841.9867774234531</v>
      </c>
      <c r="D29" s="28"/>
      <c r="E29" s="16"/>
      <c r="F29" s="16"/>
      <c r="G29" s="16"/>
      <c r="H29" s="16"/>
      <c r="I29" s="17"/>
      <c r="J29" s="105">
        <f>C29</f>
        <v>2841.9867774234531</v>
      </c>
      <c r="K29" s="13"/>
      <c r="L29" s="15" t="s">
        <v>86</v>
      </c>
      <c r="M29" s="117">
        <f t="shared" ref="M29:M38" si="8">J29</f>
        <v>2841.9867774234531</v>
      </c>
      <c r="N29" s="141"/>
    </row>
    <row r="30" spans="1:16" x14ac:dyDescent="0.2">
      <c r="A30" s="14" t="s">
        <v>40</v>
      </c>
      <c r="B30" s="16"/>
      <c r="C30" s="104">
        <v>771.35867513462085</v>
      </c>
      <c r="D30" s="104">
        <v>952.79805048112689</v>
      </c>
      <c r="E30" s="16"/>
      <c r="F30" s="16"/>
      <c r="G30" s="16"/>
      <c r="H30" s="16"/>
      <c r="I30" s="17"/>
      <c r="J30" s="105">
        <f>C30+D30</f>
        <v>1724.1567256157477</v>
      </c>
      <c r="K30" s="13"/>
      <c r="L30" s="15" t="s">
        <v>86</v>
      </c>
      <c r="M30" s="117">
        <f t="shared" si="8"/>
        <v>1724.1567256157477</v>
      </c>
      <c r="N30" s="141"/>
    </row>
    <row r="31" spans="1:16" x14ac:dyDescent="0.2">
      <c r="A31" s="14" t="s">
        <v>41</v>
      </c>
      <c r="B31" s="16"/>
      <c r="C31" s="15" t="s">
        <v>86</v>
      </c>
      <c r="D31" s="28"/>
      <c r="E31" s="16"/>
      <c r="F31" s="16"/>
      <c r="G31" s="16"/>
      <c r="H31" s="16"/>
      <c r="I31" s="17"/>
      <c r="J31" s="18" t="s">
        <v>86</v>
      </c>
      <c r="K31" s="13"/>
      <c r="L31" s="15" t="s">
        <v>86</v>
      </c>
      <c r="M31" s="117" t="str">
        <f t="shared" si="8"/>
        <v>NO</v>
      </c>
      <c r="N31" s="141"/>
    </row>
    <row r="32" spans="1:16" ht="13.5" x14ac:dyDescent="0.2">
      <c r="A32" s="14" t="s">
        <v>42</v>
      </c>
      <c r="B32" s="29"/>
      <c r="C32" s="28"/>
      <c r="D32" s="104">
        <v>3010.8203490840042</v>
      </c>
      <c r="E32" s="16"/>
      <c r="F32" s="16"/>
      <c r="G32" s="16"/>
      <c r="H32" s="16"/>
      <c r="I32" s="17"/>
      <c r="J32" s="105">
        <f>D32</f>
        <v>3010.8203490840042</v>
      </c>
      <c r="K32" s="13"/>
      <c r="L32" s="15" t="s">
        <v>86</v>
      </c>
      <c r="M32" s="117">
        <f t="shared" si="8"/>
        <v>3010.8203490840042</v>
      </c>
      <c r="N32" s="141"/>
    </row>
    <row r="33" spans="1:14" x14ac:dyDescent="0.2">
      <c r="A33" s="14" t="s">
        <v>43</v>
      </c>
      <c r="B33" s="16"/>
      <c r="C33" s="15" t="s">
        <v>86</v>
      </c>
      <c r="D33" s="15" t="s">
        <v>86</v>
      </c>
      <c r="E33" s="16"/>
      <c r="F33" s="16"/>
      <c r="G33" s="16"/>
      <c r="H33" s="16"/>
      <c r="I33" s="17"/>
      <c r="J33" s="18" t="s">
        <v>86</v>
      </c>
      <c r="K33" s="13"/>
      <c r="L33" s="15" t="s">
        <v>86</v>
      </c>
      <c r="M33" s="117" t="str">
        <f t="shared" si="8"/>
        <v>NO</v>
      </c>
      <c r="N33" s="141"/>
    </row>
    <row r="34" spans="1:14" x14ac:dyDescent="0.2">
      <c r="A34" s="14" t="s">
        <v>44</v>
      </c>
      <c r="B34" s="16"/>
      <c r="C34" s="15" t="s">
        <v>86</v>
      </c>
      <c r="D34" s="15" t="s">
        <v>86</v>
      </c>
      <c r="E34" s="16"/>
      <c r="F34" s="16"/>
      <c r="G34" s="16"/>
      <c r="H34" s="16"/>
      <c r="I34" s="17"/>
      <c r="J34" s="18" t="s">
        <v>86</v>
      </c>
      <c r="K34" s="13"/>
      <c r="L34" s="15" t="s">
        <v>86</v>
      </c>
      <c r="M34" s="117" t="str">
        <f t="shared" si="8"/>
        <v>NO</v>
      </c>
      <c r="N34" s="141"/>
    </row>
    <row r="35" spans="1:14" x14ac:dyDescent="0.2">
      <c r="A35" s="14" t="s">
        <v>45</v>
      </c>
      <c r="B35" s="24">
        <v>150</v>
      </c>
      <c r="C35" s="30"/>
      <c r="D35" s="30"/>
      <c r="E35" s="16"/>
      <c r="F35" s="16"/>
      <c r="G35" s="16"/>
      <c r="H35" s="16"/>
      <c r="I35" s="17"/>
      <c r="J35" s="100">
        <f>B35</f>
        <v>150</v>
      </c>
      <c r="K35" s="13"/>
      <c r="L35" s="15" t="s">
        <v>86</v>
      </c>
      <c r="M35" s="117">
        <f t="shared" si="8"/>
        <v>150</v>
      </c>
      <c r="N35" s="141"/>
    </row>
    <row r="36" spans="1:14" x14ac:dyDescent="0.2">
      <c r="A36" s="14" t="s">
        <v>46</v>
      </c>
      <c r="B36" s="24">
        <v>57</v>
      </c>
      <c r="C36" s="30"/>
      <c r="D36" s="30"/>
      <c r="E36" s="16"/>
      <c r="F36" s="16"/>
      <c r="G36" s="16"/>
      <c r="H36" s="16"/>
      <c r="I36" s="17"/>
      <c r="J36" s="100">
        <f>B36</f>
        <v>57</v>
      </c>
      <c r="K36" s="13"/>
      <c r="L36" s="15" t="s">
        <v>86</v>
      </c>
      <c r="M36" s="117">
        <f t="shared" si="8"/>
        <v>57</v>
      </c>
      <c r="N36" s="141"/>
    </row>
    <row r="37" spans="1:14" x14ac:dyDescent="0.2">
      <c r="A37" s="14" t="s">
        <v>47</v>
      </c>
      <c r="B37" s="24" t="s">
        <v>86</v>
      </c>
      <c r="C37" s="30"/>
      <c r="D37" s="30"/>
      <c r="E37" s="16"/>
      <c r="F37" s="16"/>
      <c r="G37" s="16"/>
      <c r="H37" s="16"/>
      <c r="I37" s="17"/>
      <c r="J37" s="18" t="s">
        <v>86</v>
      </c>
      <c r="K37" s="13"/>
      <c r="L37" s="15" t="s">
        <v>86</v>
      </c>
      <c r="M37" s="117" t="str">
        <f t="shared" si="8"/>
        <v>NO</v>
      </c>
      <c r="N37" s="141"/>
    </row>
    <row r="38" spans="1:14" x14ac:dyDescent="0.2">
      <c r="A38" s="31" t="s">
        <v>48</v>
      </c>
      <c r="B38" s="15" t="s">
        <v>86</v>
      </c>
      <c r="C38" s="24" t="s">
        <v>86</v>
      </c>
      <c r="D38" s="24" t="s">
        <v>86</v>
      </c>
      <c r="E38" s="16"/>
      <c r="F38" s="16"/>
      <c r="G38" s="16"/>
      <c r="H38" s="16"/>
      <c r="I38" s="17"/>
      <c r="J38" s="18" t="s">
        <v>86</v>
      </c>
      <c r="K38" s="13"/>
      <c r="L38" s="15" t="s">
        <v>86</v>
      </c>
      <c r="M38" s="117" t="str">
        <f t="shared" si="8"/>
        <v>NO</v>
      </c>
      <c r="N38" s="141"/>
    </row>
    <row r="39" spans="1:14" ht="14.25" x14ac:dyDescent="0.2">
      <c r="A39" s="32" t="s">
        <v>49</v>
      </c>
      <c r="B39" s="24">
        <v>-7878.1554386545176</v>
      </c>
      <c r="C39" s="24">
        <v>73.307709274999993</v>
      </c>
      <c r="D39" s="24">
        <v>12.171297161864681</v>
      </c>
      <c r="E39" s="27"/>
      <c r="F39" s="27"/>
      <c r="G39" s="27"/>
      <c r="H39" s="27"/>
      <c r="I39" s="17"/>
      <c r="J39" s="106">
        <f>B39+C39+D39</f>
        <v>-7792.6764322176532</v>
      </c>
      <c r="K39" s="13"/>
      <c r="L39" s="27"/>
      <c r="M39" s="27"/>
      <c r="N39" s="141"/>
    </row>
    <row r="40" spans="1:14" x14ac:dyDescent="0.2">
      <c r="A40" s="31" t="s">
        <v>50</v>
      </c>
      <c r="B40" s="24">
        <v>-7389.9475611711478</v>
      </c>
      <c r="C40" s="24">
        <v>73.307709274999993</v>
      </c>
      <c r="D40" s="24">
        <v>6.0066355099999997</v>
      </c>
      <c r="E40" s="27"/>
      <c r="F40" s="27"/>
      <c r="G40" s="27"/>
      <c r="H40" s="27"/>
      <c r="I40" s="17"/>
      <c r="J40" s="105">
        <f>B40+C40+D40</f>
        <v>-7310.633216386148</v>
      </c>
      <c r="K40" s="13"/>
      <c r="L40" s="27"/>
      <c r="M40" s="27"/>
      <c r="N40" s="141"/>
    </row>
    <row r="41" spans="1:14" x14ac:dyDescent="0.2">
      <c r="A41" s="31" t="s">
        <v>51</v>
      </c>
      <c r="B41" s="24">
        <v>12.104131334568221</v>
      </c>
      <c r="C41" s="24" t="s">
        <v>86</v>
      </c>
      <c r="D41" s="24">
        <v>5.0323768586646809</v>
      </c>
      <c r="E41" s="27"/>
      <c r="F41" s="27"/>
      <c r="G41" s="27"/>
      <c r="H41" s="27"/>
      <c r="I41" s="17"/>
      <c r="J41" s="105">
        <f>B41+D41</f>
        <v>17.136508193232903</v>
      </c>
      <c r="K41" s="13"/>
      <c r="L41" s="27"/>
      <c r="M41" s="27"/>
      <c r="N41" s="141"/>
    </row>
    <row r="42" spans="1:14" x14ac:dyDescent="0.2">
      <c r="A42" s="31" t="s">
        <v>52</v>
      </c>
      <c r="B42" s="24">
        <v>-569.10013733154005</v>
      </c>
      <c r="C42" s="24" t="s">
        <v>86</v>
      </c>
      <c r="D42" s="24" t="s">
        <v>86</v>
      </c>
      <c r="E42" s="27"/>
      <c r="F42" s="27"/>
      <c r="G42" s="27"/>
      <c r="H42" s="27"/>
      <c r="I42" s="17"/>
      <c r="J42" s="24">
        <v>-569.10013733154005</v>
      </c>
      <c r="K42" s="13"/>
      <c r="L42" s="27"/>
      <c r="M42" s="27"/>
      <c r="N42" s="141"/>
    </row>
    <row r="43" spans="1:14" x14ac:dyDescent="0.2">
      <c r="A43" s="31" t="s">
        <v>53</v>
      </c>
      <c r="B43" s="24">
        <v>26.763885171086791</v>
      </c>
      <c r="C43" s="24" t="s">
        <v>86</v>
      </c>
      <c r="D43" s="24" t="s">
        <v>86</v>
      </c>
      <c r="E43" s="27"/>
      <c r="F43" s="27"/>
      <c r="G43" s="27"/>
      <c r="H43" s="27"/>
      <c r="I43" s="17"/>
      <c r="J43" s="24">
        <v>26.763885171086791</v>
      </c>
      <c r="K43" s="13"/>
      <c r="L43" s="27"/>
      <c r="M43" s="27"/>
      <c r="N43" s="141"/>
    </row>
    <row r="44" spans="1:14" x14ac:dyDescent="0.2">
      <c r="A44" s="31" t="s">
        <v>54</v>
      </c>
      <c r="B44" s="24">
        <v>127.60436333333345</v>
      </c>
      <c r="C44" s="24" t="s">
        <v>86</v>
      </c>
      <c r="D44" s="24" t="s">
        <v>86</v>
      </c>
      <c r="E44" s="27"/>
      <c r="F44" s="27"/>
      <c r="G44" s="27"/>
      <c r="H44" s="27"/>
      <c r="I44" s="17"/>
      <c r="J44" s="24">
        <v>127.60436333333345</v>
      </c>
      <c r="K44" s="13"/>
      <c r="L44" s="27"/>
      <c r="M44" s="27"/>
      <c r="N44" s="141"/>
    </row>
    <row r="45" spans="1:14" x14ac:dyDescent="0.2">
      <c r="A45" s="31" t="s">
        <v>55</v>
      </c>
      <c r="B45" s="24">
        <v>8.5487600000000104</v>
      </c>
      <c r="C45" s="24" t="s">
        <v>86</v>
      </c>
      <c r="D45" s="24" t="s">
        <v>86</v>
      </c>
      <c r="E45" s="27"/>
      <c r="F45" s="27"/>
      <c r="G45" s="27"/>
      <c r="H45" s="27"/>
      <c r="I45" s="17"/>
      <c r="J45" s="24">
        <v>8.5487600000000104</v>
      </c>
      <c r="K45" s="13"/>
      <c r="L45" s="27"/>
      <c r="M45" s="27"/>
      <c r="N45" s="141"/>
    </row>
    <row r="46" spans="1:14" x14ac:dyDescent="0.2">
      <c r="A46" s="31" t="s">
        <v>56</v>
      </c>
      <c r="B46" s="24">
        <v>-94.128879990818959</v>
      </c>
      <c r="C46" s="24" t="s">
        <v>86</v>
      </c>
      <c r="D46" s="24" t="s">
        <v>86</v>
      </c>
      <c r="E46" s="27"/>
      <c r="F46" s="27"/>
      <c r="G46" s="27"/>
      <c r="H46" s="27"/>
      <c r="I46" s="17"/>
      <c r="J46" s="24">
        <v>-94.128879990818959</v>
      </c>
      <c r="K46" s="13"/>
      <c r="L46" s="27"/>
      <c r="M46" s="27"/>
      <c r="N46" s="141"/>
    </row>
    <row r="47" spans="1:14" x14ac:dyDescent="0.2">
      <c r="A47" s="31" t="s">
        <v>57</v>
      </c>
      <c r="B47" s="24" t="s">
        <v>86</v>
      </c>
      <c r="C47" s="24" t="s">
        <v>86</v>
      </c>
      <c r="D47" s="24">
        <v>1.1322808</v>
      </c>
      <c r="E47" s="27"/>
      <c r="F47" s="27"/>
      <c r="G47" s="27"/>
      <c r="H47" s="27"/>
      <c r="I47" s="17"/>
      <c r="J47" s="24">
        <v>1.1322808</v>
      </c>
      <c r="K47" s="13"/>
      <c r="L47" s="27"/>
      <c r="M47" s="27"/>
      <c r="N47" s="141"/>
    </row>
    <row r="48" spans="1:14" x14ac:dyDescent="0.2">
      <c r="A48" s="32" t="s">
        <v>58</v>
      </c>
      <c r="B48" s="24">
        <f>SUM(B49:B53)</f>
        <v>133.80000000000001</v>
      </c>
      <c r="C48" s="24">
        <f t="shared" ref="C48:D48" si="9">SUM(C49:C53)</f>
        <v>4642.5010120000006</v>
      </c>
      <c r="D48" s="24">
        <f t="shared" si="9"/>
        <v>251.80600000000004</v>
      </c>
      <c r="E48" s="16"/>
      <c r="F48" s="16"/>
      <c r="G48" s="16"/>
      <c r="H48" s="16"/>
      <c r="I48" s="17"/>
      <c r="J48" s="100">
        <f>SUM(B48:I48)</f>
        <v>5028.1070120000004</v>
      </c>
      <c r="K48" s="13"/>
      <c r="L48" s="23" t="s">
        <v>86</v>
      </c>
      <c r="M48" s="102">
        <f t="shared" ref="M48:M54" si="10">J48</f>
        <v>5028.1070120000004</v>
      </c>
      <c r="N48" s="141"/>
    </row>
    <row r="49" spans="1:14" x14ac:dyDescent="0.2">
      <c r="A49" s="14" t="s">
        <v>59</v>
      </c>
      <c r="B49" s="24" t="s">
        <v>96</v>
      </c>
      <c r="C49" s="24">
        <f>130.8*25</f>
        <v>3270.0000000000005</v>
      </c>
      <c r="D49" s="16"/>
      <c r="E49" s="16"/>
      <c r="F49" s="16"/>
      <c r="G49" s="16"/>
      <c r="H49" s="16"/>
      <c r="I49" s="17"/>
      <c r="J49" s="100">
        <f t="shared" ref="J49:J52" si="11">SUM(B49:I49)</f>
        <v>3270.0000000000005</v>
      </c>
      <c r="K49" s="13"/>
      <c r="L49" s="15" t="s">
        <v>86</v>
      </c>
      <c r="M49" s="117">
        <f t="shared" si="10"/>
        <v>3270.0000000000005</v>
      </c>
      <c r="N49" s="141"/>
    </row>
    <row r="50" spans="1:14" x14ac:dyDescent="0.2">
      <c r="A50" s="33" t="s">
        <v>60</v>
      </c>
      <c r="B50" s="16"/>
      <c r="C50" s="24">
        <f>(2.15+23.7)*25</f>
        <v>646.25</v>
      </c>
      <c r="D50" s="24">
        <f>0.15*298</f>
        <v>44.699999999999996</v>
      </c>
      <c r="E50" s="16"/>
      <c r="F50" s="16"/>
      <c r="G50" s="16"/>
      <c r="H50" s="16"/>
      <c r="I50" s="17"/>
      <c r="J50" s="100">
        <f t="shared" si="11"/>
        <v>690.95</v>
      </c>
      <c r="K50" s="13"/>
      <c r="L50" s="15" t="s">
        <v>86</v>
      </c>
      <c r="M50" s="117">
        <f t="shared" si="10"/>
        <v>690.95</v>
      </c>
      <c r="N50" s="141"/>
    </row>
    <row r="51" spans="1:14" x14ac:dyDescent="0.2">
      <c r="A51" s="34" t="s">
        <v>61</v>
      </c>
      <c r="B51" s="24">
        <v>133.80000000000001</v>
      </c>
      <c r="C51" s="24">
        <v>1.0120000000000001E-3</v>
      </c>
      <c r="D51" s="24">
        <v>2.38</v>
      </c>
      <c r="E51" s="16"/>
      <c r="F51" s="16"/>
      <c r="G51" s="16"/>
      <c r="H51" s="16"/>
      <c r="I51" s="17"/>
      <c r="J51" s="100">
        <f t="shared" si="11"/>
        <v>136.18101200000001</v>
      </c>
      <c r="K51" s="13"/>
      <c r="L51" s="15" t="s">
        <v>86</v>
      </c>
      <c r="M51" s="117">
        <f t="shared" si="10"/>
        <v>136.18101200000001</v>
      </c>
      <c r="N51" s="141"/>
    </row>
    <row r="52" spans="1:14" x14ac:dyDescent="0.2">
      <c r="A52" s="31" t="s">
        <v>62</v>
      </c>
      <c r="B52" s="16"/>
      <c r="C52" s="24">
        <f>(12.35+16.7)*25</f>
        <v>726.24999999999989</v>
      </c>
      <c r="D52" s="24">
        <f>0.687*298</f>
        <v>204.72600000000003</v>
      </c>
      <c r="E52" s="16"/>
      <c r="F52" s="16"/>
      <c r="G52" s="16"/>
      <c r="H52" s="16"/>
      <c r="I52" s="17"/>
      <c r="J52" s="100">
        <f t="shared" si="11"/>
        <v>930.97599999999989</v>
      </c>
      <c r="K52" s="13"/>
      <c r="L52" s="15" t="s">
        <v>86</v>
      </c>
      <c r="M52" s="117">
        <f t="shared" si="10"/>
        <v>930.97599999999989</v>
      </c>
      <c r="N52" s="141"/>
    </row>
    <row r="53" spans="1:14" x14ac:dyDescent="0.2">
      <c r="A53" s="14" t="s">
        <v>63</v>
      </c>
      <c r="B53" s="15" t="s">
        <v>86</v>
      </c>
      <c r="C53" s="15" t="s">
        <v>86</v>
      </c>
      <c r="D53" s="15" t="s">
        <v>86</v>
      </c>
      <c r="E53" s="16"/>
      <c r="F53" s="16"/>
      <c r="G53" s="16"/>
      <c r="H53" s="16"/>
      <c r="I53" s="17"/>
      <c r="J53" s="15" t="s">
        <v>86</v>
      </c>
      <c r="K53" s="13"/>
      <c r="L53" s="15" t="s">
        <v>86</v>
      </c>
      <c r="M53" s="117" t="str">
        <f t="shared" si="10"/>
        <v>NO</v>
      </c>
      <c r="N53" s="141"/>
    </row>
    <row r="54" spans="1:14" x14ac:dyDescent="0.2">
      <c r="A54" s="35" t="s">
        <v>64</v>
      </c>
      <c r="B54" s="15" t="s">
        <v>86</v>
      </c>
      <c r="C54" s="15" t="s">
        <v>86</v>
      </c>
      <c r="D54" s="15" t="s">
        <v>86</v>
      </c>
      <c r="E54" s="15" t="s">
        <v>86</v>
      </c>
      <c r="F54" s="15" t="s">
        <v>86</v>
      </c>
      <c r="G54" s="15" t="s">
        <v>86</v>
      </c>
      <c r="H54" s="15" t="s">
        <v>86</v>
      </c>
      <c r="I54" s="15" t="s">
        <v>86</v>
      </c>
      <c r="J54" s="15" t="s">
        <v>86</v>
      </c>
      <c r="K54" s="13"/>
      <c r="L54" s="15" t="s">
        <v>86</v>
      </c>
      <c r="M54" s="117" t="str">
        <f t="shared" si="10"/>
        <v>NO</v>
      </c>
      <c r="N54" s="141"/>
    </row>
    <row r="55" spans="1:14" ht="13.5" thickBot="1" x14ac:dyDescent="0.25">
      <c r="A55" s="36"/>
      <c r="B55" s="37"/>
      <c r="C55" s="37"/>
      <c r="D55" s="37"/>
      <c r="E55" s="38"/>
      <c r="F55" s="38"/>
      <c r="G55" s="38"/>
      <c r="H55" s="38"/>
      <c r="I55" s="38"/>
      <c r="J55" s="39"/>
      <c r="K55" s="13"/>
      <c r="L55" s="93"/>
      <c r="M55" s="117"/>
      <c r="N55" s="141"/>
    </row>
    <row r="56" spans="1:14" ht="13.5" thickBot="1" x14ac:dyDescent="0.25">
      <c r="N56" s="141"/>
    </row>
    <row r="57" spans="1:14" ht="14.25" x14ac:dyDescent="0.2">
      <c r="A57" s="40" t="s">
        <v>65</v>
      </c>
      <c r="B57" s="41"/>
      <c r="C57" s="41"/>
      <c r="D57" s="41"/>
      <c r="E57" s="41"/>
      <c r="F57" s="41"/>
      <c r="G57" s="42"/>
      <c r="H57" s="42"/>
      <c r="I57" s="42"/>
      <c r="J57" s="43"/>
      <c r="L57" s="27"/>
      <c r="M57" s="27"/>
      <c r="N57" s="141"/>
    </row>
    <row r="58" spans="1:14" x14ac:dyDescent="0.2">
      <c r="A58" s="26" t="s">
        <v>66</v>
      </c>
      <c r="B58" s="44">
        <f>B59</f>
        <v>887.49902150316541</v>
      </c>
      <c r="C58" s="44">
        <f t="shared" ref="C58:D58" si="12">C59</f>
        <v>0.15515717159146247</v>
      </c>
      <c r="D58" s="44">
        <f t="shared" si="12"/>
        <v>7.48161144797806</v>
      </c>
      <c r="E58" s="45"/>
      <c r="F58" s="45"/>
      <c r="G58" s="46"/>
      <c r="H58" s="46"/>
      <c r="I58" s="46"/>
      <c r="J58" s="47">
        <f>SUM(B58:I58)</f>
        <v>895.13579012273487</v>
      </c>
      <c r="L58" s="27"/>
      <c r="M58" s="27"/>
      <c r="N58" s="141"/>
    </row>
    <row r="59" spans="1:14" x14ac:dyDescent="0.2">
      <c r="A59" s="48" t="s">
        <v>67</v>
      </c>
      <c r="B59" s="49">
        <v>887.49902150316541</v>
      </c>
      <c r="C59" s="49">
        <v>0.15515717159146247</v>
      </c>
      <c r="D59" s="49">
        <v>7.48161144797806</v>
      </c>
      <c r="E59" s="16"/>
      <c r="F59" s="16"/>
      <c r="G59" s="16"/>
      <c r="H59" s="50"/>
      <c r="I59" s="50"/>
      <c r="J59" s="47">
        <f t="shared" ref="J59:J62" si="13">SUM(B59:I59)</f>
        <v>895.13579012273487</v>
      </c>
      <c r="L59" s="27"/>
      <c r="M59" s="27"/>
      <c r="N59" s="141"/>
    </row>
    <row r="60" spans="1:14" x14ac:dyDescent="0.2">
      <c r="A60" s="51" t="s">
        <v>68</v>
      </c>
      <c r="B60" s="112" t="s">
        <v>86</v>
      </c>
      <c r="C60" s="112" t="s">
        <v>86</v>
      </c>
      <c r="D60" s="112" t="s">
        <v>86</v>
      </c>
      <c r="E60" s="16"/>
      <c r="F60" s="16"/>
      <c r="G60" s="16"/>
      <c r="H60" s="52"/>
      <c r="I60" s="52"/>
      <c r="J60" s="47" t="s">
        <v>86</v>
      </c>
      <c r="L60" s="27"/>
      <c r="M60" s="27"/>
      <c r="N60" s="141"/>
    </row>
    <row r="61" spans="1:14" x14ac:dyDescent="0.2">
      <c r="A61" s="53" t="s">
        <v>69</v>
      </c>
      <c r="B61" s="112" t="s">
        <v>86</v>
      </c>
      <c r="C61" s="112" t="s">
        <v>86</v>
      </c>
      <c r="D61" s="112" t="s">
        <v>86</v>
      </c>
      <c r="E61" s="27"/>
      <c r="F61" s="27"/>
      <c r="G61" s="55"/>
      <c r="H61" s="56"/>
      <c r="I61" s="56"/>
      <c r="J61" s="47" t="s">
        <v>86</v>
      </c>
      <c r="L61" s="27"/>
      <c r="M61" s="27"/>
      <c r="N61" s="141"/>
    </row>
    <row r="62" spans="1:14" ht="13.5" x14ac:dyDescent="0.2">
      <c r="A62" s="26" t="s">
        <v>70</v>
      </c>
      <c r="B62" s="24">
        <v>11793.45000000007</v>
      </c>
      <c r="C62" s="27"/>
      <c r="D62" s="27"/>
      <c r="E62" s="57"/>
      <c r="F62" s="57"/>
      <c r="G62" s="27"/>
      <c r="H62" s="27"/>
      <c r="I62" s="27"/>
      <c r="J62" s="47">
        <f t="shared" si="13"/>
        <v>11793.45000000007</v>
      </c>
      <c r="L62" s="27"/>
      <c r="M62" s="27"/>
      <c r="N62" s="141"/>
    </row>
    <row r="63" spans="1:14" ht="13.5" x14ac:dyDescent="0.2">
      <c r="A63" s="58" t="s">
        <v>71</v>
      </c>
      <c r="B63" s="54" t="s">
        <v>86</v>
      </c>
      <c r="C63" s="27"/>
      <c r="D63" s="27"/>
      <c r="E63" s="57"/>
      <c r="F63" s="57"/>
      <c r="G63" s="27"/>
      <c r="H63" s="27"/>
      <c r="I63" s="27"/>
      <c r="J63" s="47" t="s">
        <v>86</v>
      </c>
      <c r="L63" s="27"/>
      <c r="M63" s="27"/>
      <c r="N63" s="141"/>
    </row>
    <row r="64" spans="1:14" x14ac:dyDescent="0.2">
      <c r="A64" s="59" t="s">
        <v>72</v>
      </c>
      <c r="B64" s="60">
        <v>10978.20000000007</v>
      </c>
      <c r="C64" s="61"/>
      <c r="D64" s="61"/>
      <c r="E64" s="62"/>
      <c r="F64" s="62"/>
      <c r="G64" s="61"/>
      <c r="H64" s="61"/>
      <c r="I64" s="61"/>
      <c r="J64" s="63">
        <f>B64</f>
        <v>10978.20000000007</v>
      </c>
      <c r="L64" s="27"/>
      <c r="M64" s="27"/>
      <c r="N64" s="141"/>
    </row>
    <row r="65" spans="1:15" ht="14.25" thickBot="1" x14ac:dyDescent="0.3">
      <c r="A65" s="64" t="s">
        <v>73</v>
      </c>
      <c r="B65" s="65"/>
      <c r="C65" s="65"/>
      <c r="D65" s="113">
        <v>1330.719000000006</v>
      </c>
      <c r="E65" s="65"/>
      <c r="F65" s="65"/>
      <c r="G65" s="65"/>
      <c r="H65" s="65"/>
      <c r="I65" s="65"/>
      <c r="J65" s="66"/>
      <c r="L65" s="27"/>
      <c r="M65" s="27"/>
      <c r="N65" s="141"/>
    </row>
    <row r="66" spans="1:15" ht="13.5" thickBot="1" x14ac:dyDescent="0.25">
      <c r="A66" s="67"/>
      <c r="B66" s="68"/>
      <c r="C66" s="68"/>
      <c r="D66" s="68"/>
      <c r="E66" s="68"/>
      <c r="F66" s="68"/>
      <c r="G66" s="68"/>
      <c r="H66" s="68"/>
      <c r="I66" s="68"/>
      <c r="J66" s="68"/>
      <c r="L66" s="68"/>
      <c r="M66" s="68"/>
      <c r="N66" s="141"/>
    </row>
    <row r="67" spans="1:15" ht="15" thickBot="1" x14ac:dyDescent="0.25">
      <c r="A67" s="69" t="s">
        <v>74</v>
      </c>
      <c r="B67" s="114">
        <v>1236.635000000002</v>
      </c>
      <c r="C67" s="70"/>
      <c r="D67" s="70"/>
      <c r="E67" s="70"/>
      <c r="F67" s="70"/>
      <c r="G67" s="70"/>
      <c r="H67" s="70"/>
      <c r="I67" s="70"/>
      <c r="J67" s="71"/>
      <c r="L67" s="27"/>
      <c r="M67" s="27"/>
      <c r="N67" s="141"/>
    </row>
    <row r="68" spans="1:15" s="72" customFormat="1" x14ac:dyDescent="0.2">
      <c r="B68" s="73"/>
      <c r="C68" s="73"/>
      <c r="D68" s="73"/>
      <c r="E68" s="73"/>
      <c r="F68" s="73"/>
      <c r="G68" s="73"/>
      <c r="H68" s="73"/>
      <c r="I68" s="73"/>
      <c r="J68" s="73"/>
      <c r="L68" s="73"/>
      <c r="M68" s="73"/>
      <c r="N68" s="141"/>
      <c r="O68"/>
    </row>
    <row r="69" spans="1:15" ht="12" customHeight="1" thickBot="1" x14ac:dyDescent="0.25">
      <c r="A69" s="74"/>
      <c r="B69" s="74"/>
      <c r="C69" s="75"/>
      <c r="D69" s="76"/>
      <c r="E69" s="76"/>
      <c r="F69" s="76"/>
      <c r="G69" s="76"/>
      <c r="H69" s="76"/>
      <c r="I69" s="76"/>
      <c r="J69" s="73"/>
      <c r="L69" s="73"/>
      <c r="M69" s="73"/>
      <c r="N69" s="141"/>
    </row>
    <row r="70" spans="1:15" s="72" customFormat="1" ht="12" customHeight="1" x14ac:dyDescent="0.2">
      <c r="A70" s="133" t="s">
        <v>75</v>
      </c>
      <c r="B70" s="134"/>
      <c r="C70" s="134"/>
      <c r="D70" s="134"/>
      <c r="E70" s="134"/>
      <c r="F70" s="134"/>
      <c r="G70" s="134"/>
      <c r="H70" s="134"/>
      <c r="I70" s="134"/>
      <c r="J70" s="77">
        <f>J8+J19+J28+J48</f>
        <v>122025.39081497269</v>
      </c>
      <c r="L70" s="54">
        <f>L8+L19</f>
        <v>62613.392</v>
      </c>
      <c r="M70" s="54">
        <f>M8+M19+M28+M48</f>
        <v>59411.9988149727</v>
      </c>
      <c r="N70" s="141"/>
      <c r="O70"/>
    </row>
    <row r="71" spans="1:15" s="72" customFormat="1" ht="12" customHeight="1" x14ac:dyDescent="0.2">
      <c r="A71" s="135" t="s">
        <v>76</v>
      </c>
      <c r="B71" s="136"/>
      <c r="C71" s="136"/>
      <c r="D71" s="136"/>
      <c r="E71" s="136"/>
      <c r="F71" s="136"/>
      <c r="G71" s="136"/>
      <c r="H71" s="136"/>
      <c r="I71" s="136"/>
      <c r="J71" s="54">
        <f>J8+J19+J28+J39+J48</f>
        <v>114232.71438275505</v>
      </c>
      <c r="L71" s="27"/>
      <c r="M71" s="27"/>
      <c r="N71" s="141"/>
      <c r="O71"/>
    </row>
    <row r="72" spans="1:15" s="72" customFormat="1" ht="12.75" customHeight="1" x14ac:dyDescent="0.2">
      <c r="A72" s="137" t="s">
        <v>77</v>
      </c>
      <c r="B72" s="138"/>
      <c r="C72" s="138"/>
      <c r="D72" s="138"/>
      <c r="E72" s="138"/>
      <c r="F72" s="138"/>
      <c r="G72" s="138"/>
      <c r="H72" s="138"/>
      <c r="I72" s="138"/>
      <c r="J72" s="54">
        <f>J8+J19+J28+J48+B67</f>
        <v>123262.0258149727</v>
      </c>
      <c r="L72" s="27"/>
      <c r="M72" s="27"/>
      <c r="N72" s="141"/>
      <c r="O72"/>
    </row>
    <row r="73" spans="1:15" s="72" customFormat="1" ht="13.5" customHeight="1" thickBot="1" x14ac:dyDescent="0.25">
      <c r="A73" s="139" t="s">
        <v>78</v>
      </c>
      <c r="B73" s="140"/>
      <c r="C73" s="140"/>
      <c r="D73" s="140"/>
      <c r="E73" s="140"/>
      <c r="F73" s="140"/>
      <c r="G73" s="140"/>
      <c r="H73" s="140"/>
      <c r="I73" s="140"/>
      <c r="J73" s="78">
        <f>J8+J19+J28+J39+J48+B67</f>
        <v>115469.34938275506</v>
      </c>
      <c r="L73" s="27"/>
      <c r="M73" s="27"/>
      <c r="N73" s="141"/>
      <c r="O73"/>
    </row>
    <row r="74" spans="1:15" x14ac:dyDescent="0.2">
      <c r="A74" s="74"/>
      <c r="B74" s="74"/>
      <c r="C74" s="74"/>
      <c r="D74" s="74"/>
      <c r="E74" s="74"/>
      <c r="F74" s="74"/>
      <c r="G74" s="74"/>
      <c r="H74" s="74"/>
      <c r="I74" s="74"/>
      <c r="J74" s="79"/>
    </row>
    <row r="75" spans="1:15" ht="30" customHeight="1" x14ac:dyDescent="0.2">
      <c r="A75" s="128" t="s">
        <v>79</v>
      </c>
      <c r="B75" s="128"/>
      <c r="C75" s="128"/>
      <c r="D75" s="128"/>
      <c r="E75" s="128"/>
      <c r="F75" s="128"/>
      <c r="G75" s="128"/>
      <c r="H75" s="128"/>
      <c r="I75" s="128"/>
      <c r="J75" s="128"/>
      <c r="L75" s="121" t="s">
        <v>97</v>
      </c>
      <c r="M75" s="121"/>
    </row>
    <row r="76" spans="1:15" ht="15.75" x14ac:dyDescent="0.2">
      <c r="A76" s="80" t="s">
        <v>80</v>
      </c>
      <c r="B76" s="81"/>
      <c r="C76" s="81"/>
      <c r="D76" s="81"/>
      <c r="E76" s="81"/>
      <c r="F76" s="81"/>
      <c r="G76" s="81"/>
      <c r="H76" s="81"/>
      <c r="I76" s="81"/>
      <c r="J76" s="81"/>
    </row>
    <row r="77" spans="1:15" ht="15.75" x14ac:dyDescent="0.2">
      <c r="A77" s="82" t="s">
        <v>81</v>
      </c>
      <c r="B77" s="81"/>
      <c r="C77" s="81"/>
      <c r="D77" s="81"/>
      <c r="E77" s="81"/>
      <c r="F77" s="81"/>
      <c r="G77" s="81"/>
      <c r="H77" s="81"/>
      <c r="I77" s="81"/>
      <c r="J77" s="81"/>
    </row>
    <row r="79" spans="1:15" ht="13.5" thickBot="1" x14ac:dyDescent="0.25"/>
    <row r="80" spans="1:15" ht="41.25" customHeight="1" thickTop="1" thickBot="1" x14ac:dyDescent="0.25">
      <c r="A80" s="125" t="s">
        <v>84</v>
      </c>
      <c r="B80" s="126"/>
      <c r="C80" s="126"/>
      <c r="D80" s="126"/>
      <c r="E80" s="126"/>
      <c r="F80" s="126"/>
      <c r="G80" s="126"/>
      <c r="H80" s="126"/>
      <c r="I80" s="126"/>
      <c r="J80" s="127"/>
    </row>
    <row r="81" spans="1:10" ht="13.5" thickTop="1" x14ac:dyDescent="0.2">
      <c r="A81" s="120" t="s">
        <v>98</v>
      </c>
      <c r="B81" s="85"/>
      <c r="C81" s="85"/>
      <c r="D81" s="85"/>
      <c r="E81" s="85"/>
      <c r="F81" s="85"/>
      <c r="G81" s="85"/>
      <c r="H81" s="85"/>
      <c r="I81" s="85"/>
      <c r="J81" s="86"/>
    </row>
    <row r="82" spans="1:10" x14ac:dyDescent="0.2">
      <c r="A82" s="118" t="s">
        <v>92</v>
      </c>
      <c r="B82" s="85"/>
      <c r="C82" s="85"/>
      <c r="D82" s="85"/>
      <c r="E82" s="85"/>
      <c r="F82" s="85"/>
      <c r="G82" s="85"/>
      <c r="H82" s="85"/>
      <c r="I82" s="85"/>
      <c r="J82" s="87"/>
    </row>
    <row r="83" spans="1:10" x14ac:dyDescent="0.2">
      <c r="A83" s="118" t="s">
        <v>87</v>
      </c>
      <c r="B83" s="85"/>
      <c r="C83" s="85"/>
      <c r="D83" s="85"/>
      <c r="E83" s="85"/>
      <c r="F83" s="85"/>
      <c r="G83" s="85"/>
      <c r="H83" s="85"/>
      <c r="I83" s="85"/>
      <c r="J83" s="87"/>
    </row>
    <row r="84" spans="1:10" x14ac:dyDescent="0.2">
      <c r="A84" s="119" t="s">
        <v>88</v>
      </c>
      <c r="B84" s="85"/>
      <c r="C84" s="85"/>
      <c r="D84" s="85"/>
      <c r="E84" s="85"/>
      <c r="F84" s="85"/>
      <c r="G84" s="85"/>
      <c r="H84" s="85"/>
      <c r="I84" s="85"/>
      <c r="J84" s="88"/>
    </row>
    <row r="85" spans="1:10" x14ac:dyDescent="0.2">
      <c r="A85" s="118" t="s">
        <v>93</v>
      </c>
      <c r="B85" s="85"/>
      <c r="C85" s="85"/>
      <c r="D85" s="85"/>
      <c r="E85" s="85"/>
      <c r="F85" s="85"/>
      <c r="G85" s="85"/>
      <c r="H85" s="85"/>
      <c r="I85" s="85"/>
      <c r="J85" s="86"/>
    </row>
    <row r="86" spans="1:10" x14ac:dyDescent="0.2">
      <c r="A86" s="118" t="s">
        <v>89</v>
      </c>
      <c r="B86" s="85"/>
      <c r="C86" s="85"/>
      <c r="D86" s="85"/>
      <c r="E86" s="85"/>
      <c r="F86" s="85"/>
      <c r="G86" s="85"/>
      <c r="H86" s="85"/>
      <c r="I86" s="85"/>
      <c r="J86" s="86"/>
    </row>
    <row r="87" spans="1:10" x14ac:dyDescent="0.2">
      <c r="A87" s="118" t="s">
        <v>90</v>
      </c>
      <c r="B87" s="85"/>
      <c r="C87" s="85"/>
      <c r="D87" s="85"/>
      <c r="E87" s="85"/>
      <c r="F87" s="85"/>
      <c r="G87" s="85"/>
      <c r="H87" s="85"/>
      <c r="I87" s="85"/>
      <c r="J87" s="86"/>
    </row>
    <row r="88" spans="1:10" x14ac:dyDescent="0.2">
      <c r="A88" s="84"/>
      <c r="B88" s="85"/>
      <c r="C88" s="85"/>
      <c r="D88" s="85"/>
      <c r="E88" s="85"/>
      <c r="F88" s="85"/>
      <c r="G88" s="85"/>
      <c r="H88" s="85"/>
      <c r="I88" s="85"/>
      <c r="J88" s="89"/>
    </row>
    <row r="89" spans="1:10" x14ac:dyDescent="0.2">
      <c r="A89" s="119" t="s">
        <v>94</v>
      </c>
      <c r="B89" s="85"/>
      <c r="C89" s="85"/>
      <c r="D89" s="85"/>
      <c r="E89" s="85"/>
      <c r="F89" s="85"/>
      <c r="G89" s="85"/>
      <c r="H89" s="85"/>
      <c r="I89" s="85"/>
      <c r="J89" s="89"/>
    </row>
    <row r="90" spans="1:10" x14ac:dyDescent="0.2">
      <c r="A90" s="84"/>
      <c r="B90" s="85"/>
      <c r="C90" s="85"/>
      <c r="D90" s="85"/>
      <c r="E90" s="85"/>
      <c r="F90" s="85"/>
      <c r="G90" s="85"/>
      <c r="H90" s="85"/>
      <c r="I90" s="85"/>
      <c r="J90" s="89"/>
    </row>
    <row r="91" spans="1:10" x14ac:dyDescent="0.2">
      <c r="A91" s="119" t="s">
        <v>91</v>
      </c>
      <c r="B91" s="85"/>
      <c r="C91" s="85"/>
      <c r="D91" s="85"/>
      <c r="E91" s="85"/>
      <c r="F91" s="85"/>
      <c r="G91" s="85"/>
      <c r="H91" s="85"/>
      <c r="I91" s="85"/>
      <c r="J91" s="89"/>
    </row>
    <row r="92" spans="1:10" x14ac:dyDescent="0.2">
      <c r="A92" s="84"/>
      <c r="B92" s="85"/>
      <c r="C92" s="85"/>
      <c r="D92" s="85"/>
      <c r="E92" s="85"/>
      <c r="F92" s="85"/>
      <c r="G92" s="85"/>
      <c r="H92" s="85"/>
      <c r="I92" s="85"/>
      <c r="J92" s="89"/>
    </row>
    <row r="93" spans="1:10" x14ac:dyDescent="0.2">
      <c r="A93" s="142" t="s">
        <v>99</v>
      </c>
      <c r="B93" s="143"/>
      <c r="C93" s="143"/>
      <c r="D93" s="143"/>
      <c r="E93" s="143"/>
      <c r="F93" s="143"/>
      <c r="G93" s="143"/>
      <c r="H93" s="143"/>
      <c r="I93" s="143"/>
      <c r="J93" s="144"/>
    </row>
    <row r="94" spans="1:10" x14ac:dyDescent="0.2">
      <c r="A94" s="143"/>
      <c r="B94" s="143"/>
      <c r="C94" s="143"/>
      <c r="D94" s="143"/>
      <c r="E94" s="143"/>
      <c r="F94" s="143"/>
      <c r="G94" s="143"/>
      <c r="H94" s="143"/>
      <c r="I94" s="143"/>
      <c r="J94" s="144"/>
    </row>
    <row r="95" spans="1:10" x14ac:dyDescent="0.2">
      <c r="A95" s="143"/>
      <c r="B95" s="143"/>
      <c r="C95" s="143"/>
      <c r="D95" s="143"/>
      <c r="E95" s="143"/>
      <c r="F95" s="143"/>
      <c r="G95" s="143"/>
      <c r="H95" s="143"/>
      <c r="I95" s="143"/>
      <c r="J95" s="144"/>
    </row>
    <row r="96" spans="1:10" ht="15.75" customHeight="1" x14ac:dyDescent="0.2">
      <c r="A96" s="143"/>
      <c r="B96" s="143"/>
      <c r="C96" s="143"/>
      <c r="D96" s="143"/>
      <c r="E96" s="143"/>
      <c r="F96" s="143"/>
      <c r="G96" s="143"/>
      <c r="H96" s="143"/>
      <c r="I96" s="143"/>
      <c r="J96" s="144"/>
    </row>
    <row r="97" spans="1:10" x14ac:dyDescent="0.2">
      <c r="A97" s="84"/>
      <c r="B97" s="85"/>
      <c r="C97" s="85"/>
      <c r="D97" s="85"/>
      <c r="E97" s="85"/>
      <c r="F97" s="85"/>
      <c r="G97" s="85"/>
      <c r="H97" s="85"/>
      <c r="I97" s="85"/>
      <c r="J97" s="89"/>
    </row>
    <row r="98" spans="1:10" ht="13.5" thickBot="1" x14ac:dyDescent="0.25">
      <c r="A98" s="90"/>
      <c r="B98" s="91"/>
      <c r="C98" s="91"/>
      <c r="D98" s="91"/>
      <c r="E98" s="91"/>
      <c r="F98" s="91"/>
      <c r="G98" s="91"/>
      <c r="H98" s="91"/>
      <c r="I98" s="91"/>
      <c r="J98" s="92"/>
    </row>
    <row r="99" spans="1:10" ht="13.5" thickTop="1" x14ac:dyDescent="0.2"/>
  </sheetData>
  <mergeCells count="10">
    <mergeCell ref="A93:J96"/>
    <mergeCell ref="L6:M6"/>
    <mergeCell ref="A80:J80"/>
    <mergeCell ref="A75:J75"/>
    <mergeCell ref="A1:E1"/>
    <mergeCell ref="B6:J6"/>
    <mergeCell ref="A70:I70"/>
    <mergeCell ref="A71:I71"/>
    <mergeCell ref="A72:I72"/>
    <mergeCell ref="A73:I73"/>
  </mergeCells>
  <dataValidations count="1">
    <dataValidation allowBlank="1" showInputMessage="1" showErrorMessage="1" sqref="I1:I4 E75:I77 B74:D77 D68:I68 B68:C69 J68:J69 J74:J77 L6 J81:J83 J1:K67 L74:M65533 K68:K79 L7:M69 B78:J79 B99:K65533 B97:I98 A97:A1048576 L1:M5 E19:H67 I6:I67 B19:D59 C7:H18 B62:D67 N1:IV65533 B2:B18 C2:E6 F1:H6 A1:A92 B81:I92 J88:J92 J97:J98"/>
  </dataValidations>
  <pageMargins left="0.39370078740157483" right="0.39370078740157483" top="0.39370078740157483" bottom="0.39370078740157483" header="0.19685039370078741" footer="0.19685039370078741"/>
  <pageSetup paperSize="9" scale="97" fitToHeight="0" orientation="landscape" r:id="rId1"/>
  <headerFooter alignWithMargins="0">
    <oddFooter>&amp;L&amp;"Times New Roman,Italic"Common Reporting Format for the provision of inventory information by Annex I Parties to the UNFCCC</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1</vt:i4>
      </vt:variant>
      <vt:variant>
        <vt:lpstr>Pojmenované oblasti</vt:lpstr>
      </vt:variant>
      <vt:variant>
        <vt:i4>4</vt:i4>
      </vt:variant>
    </vt:vector>
  </HeadingPairs>
  <TitlesOfParts>
    <vt:vector size="5" baseType="lpstr">
      <vt:lpstr>Summary2 (post KP rep. 4AR GWP)</vt:lpstr>
      <vt:lpstr>'Summary2 (post KP rep. 4AR GWP)'!Oblast_tisku</vt:lpstr>
      <vt:lpstr>Sheet51Range1</vt:lpstr>
      <vt:lpstr>Sheet51Range2</vt:lpstr>
      <vt:lpstr>Sheet51Range5</vt:lpstr>
    </vt:vector>
  </TitlesOfParts>
  <Company>European Environment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dc:creator>
  <cp:lastModifiedBy>Eva</cp:lastModifiedBy>
  <dcterms:created xsi:type="dcterms:W3CDTF">2014-06-10T11:45:02Z</dcterms:created>
  <dcterms:modified xsi:type="dcterms:W3CDTF">2016-07-21T06:17:18Z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